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4"/>
  <workbookPr/>
  <mc:AlternateContent xmlns:mc="http://schemas.openxmlformats.org/markup-compatibility/2006">
    <mc:Choice Requires="x15">
      <x15ac:absPath xmlns:x15ac="http://schemas.microsoft.com/office/spreadsheetml/2010/11/ac" url="/Users/davlatshohbaxtiyorov/Desktop/ai-tahlilchisi/site/assets/files/"/>
    </mc:Choice>
  </mc:AlternateContent>
  <xr:revisionPtr revIDLastSave="0" documentId="13_ncr:1_{68A19820-D6B2-D542-9AC1-177D50801CC5}" xr6:coauthVersionLast="47" xr6:coauthVersionMax="47" xr10:uidLastSave="{00000000-0000-0000-0000-000000000000}"/>
  <bookViews>
    <workbookView xWindow="0" yWindow="660" windowWidth="29400" windowHeight="16940" xr2:uid="{00000000-000D-0000-FFFF-FFFF00000000}"/>
  </bookViews>
  <sheets>
    <sheet name="O'qish" sheetId="1" r:id="rId1"/>
    <sheet name="Sotuv_analoglar" sheetId="2" r:id="rId2"/>
    <sheet name="Ijara_analoglar" sheetId="3" r:id="rId3"/>
    <sheet name="Chiqarilganlar" sheetId="4" r:id="rId4"/>
    <sheet name="Auksion_bitimlar" sheetId="5" r:id="rId5"/>
    <sheet name="Tuzatishlar_sotuv" sheetId="6" r:id="rId6"/>
    <sheet name="Tuzatishlar_ijara" sheetId="7" r:id="rId7"/>
    <sheet name="Tavsiya_narxlar" sheetId="8" r:id="rId8"/>
    <sheet name="Raqobatchi_BM" sheetId="9" r:id="rId9"/>
    <sheet name="Monitoring" sheetId="10" r:id="rId10"/>
    <sheet name="Qo'ng'iroqlar" sheetId="11" r:id="rId11"/>
    <sheet name="Uy_Savdo" sheetId="12" r:id="rId12"/>
    <sheet name="Manbalar" sheetId="13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3" i="8" l="1"/>
  <c r="E12" i="8"/>
  <c r="I45" i="7"/>
  <c r="I44" i="7"/>
  <c r="I43" i="7"/>
  <c r="I47" i="7" s="1"/>
  <c r="I42" i="7"/>
  <c r="I41" i="7"/>
  <c r="I40" i="7"/>
  <c r="I35" i="7"/>
  <c r="I31" i="7"/>
  <c r="I30" i="7"/>
  <c r="I29" i="7"/>
  <c r="I28" i="7"/>
  <c r="I27" i="7"/>
  <c r="I26" i="7"/>
  <c r="I25" i="7"/>
  <c r="I24" i="7"/>
  <c r="I15" i="7"/>
  <c r="I14" i="7"/>
  <c r="I13" i="7"/>
  <c r="I12" i="7"/>
  <c r="I11" i="7"/>
  <c r="I10" i="7"/>
  <c r="I9" i="7"/>
  <c r="I8" i="7"/>
  <c r="I7" i="7"/>
  <c r="I6" i="7"/>
  <c r="I31" i="6"/>
  <c r="I30" i="6"/>
  <c r="I29" i="6"/>
  <c r="I28" i="6"/>
  <c r="I27" i="6"/>
  <c r="I26" i="6"/>
  <c r="I25" i="6"/>
  <c r="I24" i="6"/>
  <c r="I23" i="6"/>
  <c r="I22" i="6"/>
  <c r="I36" i="6" s="1"/>
  <c r="I13" i="6"/>
  <c r="I12" i="6"/>
  <c r="I11" i="6"/>
  <c r="I10" i="6"/>
  <c r="I9" i="6"/>
  <c r="I8" i="6"/>
  <c r="I7" i="6"/>
  <c r="I6" i="6"/>
  <c r="I18" i="6" s="1"/>
  <c r="I33" i="7" l="1"/>
  <c r="I49" i="7"/>
  <c r="I48" i="7"/>
  <c r="I35" i="6"/>
  <c r="I19" i="7"/>
  <c r="I46" i="7"/>
  <c r="B14" i="8" s="1"/>
  <c r="B16" i="8" s="1"/>
  <c r="I17" i="7"/>
  <c r="I34" i="7"/>
  <c r="I36" i="7"/>
  <c r="I50" i="7"/>
  <c r="I32" i="6"/>
  <c r="C16" i="8" s="1"/>
  <c r="I14" i="6"/>
  <c r="D16" i="8" s="1"/>
  <c r="I33" i="6"/>
  <c r="I18" i="7"/>
  <c r="I15" i="6"/>
  <c r="I34" i="6"/>
  <c r="I16" i="7"/>
  <c r="D14" i="8" s="1"/>
  <c r="D15" i="8" s="1"/>
  <c r="I20" i="7"/>
  <c r="I17" i="6"/>
  <c r="I32" i="7"/>
  <c r="C14" i="8" s="1"/>
  <c r="C15" i="8" s="1"/>
  <c r="I16" i="6"/>
  <c r="B15" i="8" l="1"/>
  <c r="D22" i="8"/>
  <c r="D17" i="8"/>
  <c r="C17" i="8"/>
  <c r="C22" i="8"/>
  <c r="B22" i="8"/>
  <c r="E22" i="8" s="1"/>
  <c r="B29" i="8" s="1"/>
  <c r="B17" i="8"/>
  <c r="E15" i="8"/>
  <c r="B25" i="8" s="1"/>
  <c r="B27" i="8" s="1"/>
  <c r="B28" i="8" s="1"/>
  <c r="B20" i="8" l="1"/>
  <c r="B19" i="8"/>
  <c r="B21" i="8" s="1"/>
  <c r="B18" i="8"/>
  <c r="B30" i="8"/>
  <c r="C19" i="8"/>
  <c r="C21" i="8" s="1"/>
  <c r="C18" i="8"/>
  <c r="C20" i="8"/>
  <c r="D19" i="8"/>
  <c r="D21" i="8" s="1"/>
  <c r="D18" i="8"/>
  <c r="D20" i="8"/>
  <c r="E21" i="8" l="1"/>
  <c r="E20" i="8"/>
</calcChain>
</file>

<file path=xl/sharedStrings.xml><?xml version="1.0" encoding="utf-8"?>
<sst xmlns="http://schemas.openxmlformats.org/spreadsheetml/2006/main" count="5310" uniqueCount="2491">
  <si>
    <t>Botanica BC — analoglar, tuzatishlar, monitoring va manbalar</t>
  </si>
  <si>
    <t>Tekshiruv sanasi (1-monitoring): 19.09.2026 · Kurs: MB 11,839.59 so'm/USD (19.09.2026, cbu.uz).</t>
  </si>
  <si>
    <t>Varaqlar:</t>
  </si>
  <si>
    <t>• Sotuv_analoglar — 47 ta faol sotuv e'loni (toza to'plam). Ijara_analoglar — 96 ta faol ijara e'loni. Chiqarilganlar — takror va eskirgan e'lonlar sababi bilan.</t>
  </si>
  <si>
    <t>• Auksion_bitimlar — e-auksion.uz dagi yakunlangan savdolar (bitim dalili; yakuniy narx e'lon qilinmaydi — boshlang'ich narx pastki/yuqori chegara).</t>
  </si>
  <si>
    <t>• Tuzatishlar_sotuv / Tuzatishlar_ijara — analoglarni Botanica ga keltirish (formulalar). Tavsiya_narxlar — tavsiya etilgan narx va stavkalar (formulalar setka medianalariga bog'langan).</t>
  </si>
  <si>
    <t>• Raqobatchi_BM — raqobatchi biznes-markazlar. Monitoring — 3 bosqichli monitoring jurnali (19.09 to'ldirilgan; 20.09 va 21.09 — to'ldirish uchun).</t>
  </si>
  <si>
    <t>• Qo'ng'iroqlar — broker/mulkdor orqali narxni tasdiqlash jurnali va skript. Uy_Savdo — ilovani tekshirish natijalari. Manbalar — barcha havolalar.</t>
  </si>
  <si>
    <t>Muhim: 1–2-varaqlardagi barcha narxlar E'LON (so'ralayotgan) narxlari. Tasdiqlangan bitim narxlari ochiq manbalarda topilmadi. Tuzatish foizlari — tahlilchi bahosi (asosi har bir qatorda).</t>
  </si>
  <si>
    <t>Ko'k shrift — o'zgartirish mumkin bo'lgan qiymat; qora — formula.</t>
  </si>
  <si>
    <t>Sotuv e'lonlari (toza to'plam, 47 ta). Barcha narxlar — e'lon narxi. Masofa: xarita nuqtasi bo'lsa hisoblangan, aks holda mo'ljal bo'yicha taxminiy. Manba: research/01_sale_comparables.md</t>
  </si>
  <si>
    <t>ID</t>
  </si>
  <si>
    <t>Nomi</t>
  </si>
  <si>
    <t>Manzil</t>
  </si>
  <si>
    <t>Tuman</t>
  </si>
  <si>
    <t>Masofa, km (taxm.)</t>
  </si>
  <si>
    <t>Turi</t>
  </si>
  <si>
    <t>Klass</t>
  </si>
  <si>
    <t>Maydon, m²</t>
  </si>
  <si>
    <t>Maydon bazasi</t>
  </si>
  <si>
    <t>Qavat</t>
  </si>
  <si>
    <t>Holat</t>
  </si>
  <si>
    <t>Tayyorlik</t>
  </si>
  <si>
    <t>Narx jami</t>
  </si>
  <si>
    <t>Valyuta</t>
  </si>
  <si>
    <t>$/m²</t>
  </si>
  <si>
    <t>QQS</t>
  </si>
  <si>
    <t>To'lov shartlari</t>
  </si>
  <si>
    <t>Sotuvchi</t>
  </si>
  <si>
    <t>E'lon sanasi</t>
  </si>
  <si>
    <t>E'lon ID</t>
  </si>
  <si>
    <t>Havola</t>
  </si>
  <si>
    <t>Tekshirildi</t>
  </si>
  <si>
    <t>Izoh</t>
  </si>
  <si>
    <t>C01</t>
  </si>
  <si>
    <t>BC Metropol - office block 460 m2 (shell)</t>
  </si>
  <si>
    <t>BC 'Metropol', MKAD (Kichik Halqa Yo'li); landmark Bodomzor metro, Minor mosque (duplicate ad adds: Intercontinental hotel, National Bank)</t>
  </si>
  <si>
    <t>Yunusobod</t>
  </si>
  <si>
    <t>office floor in BC</t>
  </si>
  <si>
    <t>not stated</t>
  </si>
  <si>
    <t>5 of 13 (duplicate ad on Joymee says 16-storey building)</t>
  </si>
  <si>
    <t>shell ('korobka'), ceiling 4 m, 4 lifts, separate cadastre</t>
  </si>
  <si>
    <t>not stated (separate cadastre mentioned =&gt; building registered)</t>
  </si>
  <si>
    <t>USD</t>
  </si>
  <si>
    <t>negotiable ('Dogovornaya'); broker commission: yes</t>
  </si>
  <si>
    <t>broker</t>
  </si>
  <si>
    <t>2026-09-12 (OLX 'Opublikovano' = last refresh)</t>
  </si>
  <si>
    <t>OLX 65575262</t>
  </si>
  <si>
    <t>https://www.olx.uz/d/obyavlenie/ofisnoe-pomeschenie-460-kv-m-v-bts-metropol-ID4r97v.html</t>
  </si>
  <si>
    <t>2026-09-19</t>
  </si>
  <si>
    <t>Best local match for an upper office floor in shell condition. Duplicates (excluded): Joymee 448383 (1,800 y.e./m2, 29.07.2026), OLX ID4qGkj (same total). Distance is a rough estimate (no pin).</t>
  </si>
  <si>
    <t>C02</t>
  </si>
  <si>
    <t>BC class B on Sayram st. - 585 m2, 5th floor, no finishing</t>
  </si>
  <si>
    <t>Sayram street, landmark Buz bazar (address field on page: 6-y proezd Vatan, 15)</t>
  </si>
  <si>
    <t>Mirzo-Ulug'bek</t>
  </si>
  <si>
    <t>B (as shown on page)</t>
  </si>
  <si>
    <t>5 of 9</t>
  </si>
  <si>
    <t>no finishing ('Bez remonta')</t>
  </si>
  <si>
    <t>UZS</t>
  </si>
  <si>
    <t>2026-08-31 (added)</t>
  </si>
  <si>
    <t>Realt24 listing 24838 (page ID 9562)</t>
  </si>
  <si>
    <t>https://realt24.uz/ru/listing/24838/</t>
  </si>
  <si>
    <t>Price is stated per m2 in UZS (16,500,000 sum/m2); total is derived (585 x 16.5m). Page headline shows USD 804,000. Distance estimated from Buz-bazar area.</t>
  </si>
  <si>
    <t>C03</t>
  </si>
  <si>
    <t>Floor in 'elite' BC from developer - 685 m2 (610 usable), rough finish</t>
  </si>
  <si>
    <t>Mirzo-Ulug'bek district, exact address not stated</t>
  </si>
  <si>
    <t>total 685 m2 / usable 610 m2 (both stated)</t>
  </si>
  <si>
    <t>5 of 9 (terrace on 5th floor)</t>
  </si>
  <si>
    <t>rough finish ('chernovaya otdelka'); ventilated facade, VRF (Kentatsu), condensing boilers, 2 Sigma lifts, underground parking, own transformer</t>
  </si>
  <si>
    <t>not stated (engineering described as installed)</t>
  </si>
  <si>
    <t>negotiable; long-term lease also considered</t>
  </si>
  <si>
    <t>developer (as stated in ad)</t>
  </si>
  <si>
    <t>2026-09-10</t>
  </si>
  <si>
    <t>OLX 65831572</t>
  </si>
  <si>
    <t>https://www.olx.uz/d/obyavlenie/prodaetsya-etazh-v-elitnom-bts-v-mirzo-ulugbekskom-rayone-ot-zastroyschika-ID4sdNy.html</t>
  </si>
  <si>
    <t>Total price is derived (685 x 1,600); on usable area the same total equals ~USD 1,797/m2. Location inside the district unknown =&gt; distance not estimated.</t>
  </si>
  <si>
    <t>C04</t>
  </si>
  <si>
    <t>Office in IT Park tower - 933 m2, 17th floor, shell</t>
  </si>
  <si>
    <t>IT Park, landmark INHA University</t>
  </si>
  <si>
    <t>17 (building floors field shows 45 - unreliable)</t>
  </si>
  <si>
    <t>shell ('korobka')</t>
  </si>
  <si>
    <t>not stated; alternative: rent 22 y.e./m2</t>
  </si>
  <si>
    <t>2026-08-14</t>
  </si>
  <si>
    <t>Joymee 221184</t>
  </si>
  <si>
    <t>https://joymee.uz/announcements/221184</t>
  </si>
  <si>
    <t>Closest large shell office block to the subject (pin 1.8 km). Asking rent USD 22/m2 quoted in the same ad.</t>
  </si>
  <si>
    <t>C05</t>
  </si>
  <si>
    <t>Dream Business Center - offices 23.55-140.41 m2, Shell &amp; Core</t>
  </si>
  <si>
    <t>Dream Business Center, junction of Babur and Nukus streets</t>
  </si>
  <si>
    <t>Yakkasaroy</t>
  </si>
  <si>
    <t>unit range 23.55-140.41 m2</t>
  </si>
  <si>
    <t>8-storey building</t>
  </si>
  <si>
    <t>Shell &amp; Core, ceiling 3.6 m</t>
  </si>
  <si>
    <t>not stated; ad notes agency service fee</t>
  </si>
  <si>
    <t>broker marketing developer stock</t>
  </si>
  <si>
    <t>2026-09-16</t>
  </si>
  <si>
    <t>OLX 66014462</t>
  </si>
  <si>
    <t>https://www.olx.uz/d/obyavlenie/dream-business-center-ofisy-ot-23-55-m-ul-babura-i-nukusskoy-ID4sZno.html</t>
  </si>
  <si>
    <t>Stated price range USD 2,300-2,500/m2; 2,400 is the midpoint used for statistics. Only explicit Shell &amp; Core developer-type offer found. Small units =&gt; higher unit price than a whole floor.</t>
  </si>
  <si>
    <t>C06</t>
  </si>
  <si>
    <t>Office floor 350 m2 in BC, Yakkasaroy (let)</t>
  </si>
  <si>
    <t>Business centre in Yakkasaroy district (address not stated)</t>
  </si>
  <si>
    <t>total (as stated)</t>
  </si>
  <si>
    <t>3</t>
  </si>
  <si>
    <t>finished, 9 cabinets, occupied by tenants</t>
  </si>
  <si>
    <t>completed</t>
  </si>
  <si>
    <t>2026-09-18</t>
  </si>
  <si>
    <t>OLX 65300611</t>
  </si>
  <si>
    <t>https://www.olx.uz/d/obyavlenie/prodazha-ofisnogo-etazha-350-kv-m-v-biznes-tsentre-yakkasarayskiy-r-n-ID4pZFF.html</t>
  </si>
  <si>
    <t>Size almost identical to a Botanica floor (337.9 m2 GLA) but finished and let; different district (south-centre).</t>
  </si>
  <si>
    <t>C07</t>
  </si>
  <si>
    <t>The Business Park - whole floor 1,219 m2 with 10-year tenant</t>
  </si>
  <si>
    <t>The Business Park; nearby: ARCA Mebel, IT Park, Ashgabat park</t>
  </si>
  <si>
    <t>Yashnobod (as per OLX)</t>
  </si>
  <si>
    <t>total = usable 1,219 (as stated)</t>
  </si>
  <si>
    <t>2 of 6, ceiling 3.8 m</t>
  </si>
  <si>
    <t>finished ('avtorskiy proekt'), let on a 10-year lease; 6 covered parking spaces included</t>
  </si>
  <si>
    <t>ad says 'USD 2,100 s NDFL vklyuchen za m2' (personal income tax included); VAT not stated</t>
  </si>
  <si>
    <t>negotiable</t>
  </si>
  <si>
    <t>not stated (commission: no)</t>
  </si>
  <si>
    <t>OLX 63083214</t>
  </si>
  <si>
    <t>https://www.olx.uz/d/obyavlenie/prodaetsya-tselyy-etazh-s-arendatorom-the-business-park-ID4gGPc.html</t>
  </si>
  <si>
    <t>Investment sale with income; distance is a rough estimate.</t>
  </si>
  <si>
    <t>C08</t>
  </si>
  <si>
    <t>Whole floor in class A BC, Makhtumkuli st. - 1,030 m2, fitted</t>
  </si>
  <si>
    <t>Makhtumkuli street (premium BC, name not stated)</t>
  </si>
  <si>
    <t>Mirzo-Ulug'bek (as per OLX)</t>
  </si>
  <si>
    <t>A (as stated in ad)</t>
  </si>
  <si>
    <t>2 of 5, ceiling 4 m</t>
  </si>
  <si>
    <t>fully finished, separate entrance, HVAC, underground+surface parking</t>
  </si>
  <si>
    <t>'start price', bargaining foreseen</t>
  </si>
  <si>
    <t>2026-09-15 (refresh)</t>
  </si>
  <si>
    <t>OLX 57394106</t>
  </si>
  <si>
    <t>https://www.olx.uz/d/obyavlenie/prodaetsya-tselyy-etazh-v-bts-a-klassa-1030m2-ul-mahtumkuli-n280-ID3SOPo.html</t>
  </si>
  <si>
    <t>Low OLX ID =&gt; ad was first created long ago and keeps being refreshed (long exposure). Distance = pin distance of other Makhtumkuli-street ads on Uybor (rough). Similar objects also posted as 1,050/1,057 m2 by other brokers (not opened).</t>
  </si>
  <si>
    <t>C09</t>
  </si>
  <si>
    <t>Office 229 m2 with tenant in BC, Ts-5/Ts-6</t>
  </si>
  <si>
    <t>Landmark Ts-5 'Pozharka', Minor mosque; first line</t>
  </si>
  <si>
    <t>10 (OLX parameter)</t>
  </si>
  <si>
    <t>euro renovation, 7 rooms, tenant paying USD 4,600/month</t>
  </si>
  <si>
    <t>2026-09-14</t>
  </si>
  <si>
    <t>OLX 65907825</t>
  </si>
  <si>
    <t>https://www.olx.uz/d/obyavlenie/prodaetsya-evro-ofis-s-gotovym-arendatorom-biznes-tsentr-or-ts-6-ID4sxDr.html</t>
  </si>
  <si>
    <t>Implied gross yield 12.3% (4,600x12/450,000). Duplicates by other brokers at the same price: OLX ID4tmfB, ID4rp4b, ID4nvDK.</t>
  </si>
  <si>
    <t>C10</t>
  </si>
  <si>
    <t>BC Onyx - office 343 m2, 5th floor, new fit-out</t>
  </si>
  <si>
    <t>Onyx business centre (Akkurgan street area)</t>
  </si>
  <si>
    <t>5 (building 10 floors per field)</t>
  </si>
  <si>
    <t>new renovation</t>
  </si>
  <si>
    <t>not stated (Joymee advertiser_type=1)</t>
  </si>
  <si>
    <t>2026-08-12</t>
  </si>
  <si>
    <t>Joymee 484633</t>
  </si>
  <si>
    <t>https://joymee.uz/announcements/484633</t>
  </si>
  <si>
    <t>Price stated per m2 (3,000 y.e.); total derived. Another Onyx unit (240 m2, let) is listed on OLX at USD 800,000 (not opened).</t>
  </si>
  <si>
    <t>C11</t>
  </si>
  <si>
    <t>BC 'Sankt-Peterburg' class A - office 140 m2, White Box</t>
  </si>
  <si>
    <t>Alisher Navoi street 15, near Pakhtakor metro</t>
  </si>
  <si>
    <t>Shayxontohur</t>
  </si>
  <si>
    <t>4 of 10</t>
  </si>
  <si>
    <t>White Box, panoramic glazing, 2-level underground parking</t>
  </si>
  <si>
    <t>private (uybor role 'private')</t>
  </si>
  <si>
    <t>uybor 1321476</t>
  </si>
  <si>
    <t>https://uybor.uz/listings/1321476</t>
  </si>
  <si>
    <t>CBD class A reference (upper bound). Sibling ad uybor 1321532 (88 m2, same seller, same 39m UZS/m2) excluded to avoid double counting.</t>
  </si>
  <si>
    <t>C12</t>
  </si>
  <si>
    <t>Zarafshan City (ZGG) - office 137 m2, 18th floor, terrace</t>
  </si>
  <si>
    <t>Zarafshan City BC, landmark Piramit Tower, Babur street</t>
  </si>
  <si>
    <t>18</t>
  </si>
  <si>
    <t>finished, terrace, panoramic view</t>
  </si>
  <si>
    <t>'start' price</t>
  </si>
  <si>
    <t>OLX 65248284</t>
  </si>
  <si>
    <t>https://www.olx.uz/d/obyavlenie/ofis-137-kv-m-v-biznes-tsentre-zarafshan-city-yakkasarayskiy-r-n-ID4pM3G.html</t>
  </si>
  <si>
    <t>Other ZGG units seen: 87 m2 at USD 220,000 (OLX) / 255,000 (Realt24) and 113 m2 at ~USD 205,000 (OLX list).</t>
  </si>
  <si>
    <t>C13</t>
  </si>
  <si>
    <t>BC Orient - whole 12th floor 1,033 m2</t>
  </si>
  <si>
    <t>BC ORIENT, Yunusobod district (a duplicate OLX ad title places it at 'Alayskiy' = Alay market area)</t>
  </si>
  <si>
    <t>12 of 12</t>
  </si>
  <si>
    <t>euro renovation; advertised as suitable for a restaurant</t>
  </si>
  <si>
    <t>OLX 65612077</t>
  </si>
  <si>
    <t>https://www.olx.uz/d/obyavlenie/prodaetsya-nezhiloe-pomescheniya-yunusabadskiy-r-n-bts-orient-1033m2-ID4riHj.html</t>
  </si>
  <si>
    <t>Top floor with view, restaurant use =&gt; premium. Duplicates: OLX ID4pjaF ('Alayskiy 1000 kv.m 12 etazh'), Joymee 466346.</t>
  </si>
  <si>
    <t>C14</t>
  </si>
  <si>
    <t>Office 120 m2 in BC, Tsiolkovsky landmark (owner)</t>
  </si>
  <si>
    <t>Turt Aryk street area, landmark Tsiolkovsky; BC on first line</t>
  </si>
  <si>
    <t>7 of 10</t>
  </si>
  <si>
    <t>euro renovation, 4 cabinets + WC, furniture, let to tenants</t>
  </si>
  <si>
    <t>negotiable; legal support of the deal</t>
  </si>
  <si>
    <t>owner (as stated)</t>
  </si>
  <si>
    <t>2026-09-17</t>
  </si>
  <si>
    <t>uybor 1321506</t>
  </si>
  <si>
    <t>https://uybor.uz/listings/1321506</t>
  </si>
  <si>
    <t>Duplicate on OLX (ID4timj, same price). Low unit price - small older BC.</t>
  </si>
  <si>
    <t>C15</t>
  </si>
  <si>
    <t>7-storey business centre, Yunusobod-18 (American Hospital) - 2,800 m2, White Box</t>
  </si>
  <si>
    <t>Yunusobod 18th kvartal, landmark American Hospital</t>
  </si>
  <si>
    <t>whole building</t>
  </si>
  <si>
    <t>total = usable 2,800 (as entered in OLX); 7 floors x 400 m2</t>
  </si>
  <si>
    <t>7 floors (+ basement mentioned)</t>
  </si>
  <si>
    <t>White Box (pre-finish); lift; 1st and basement floors fitted as operating restaurant with kids' playground</t>
  </si>
  <si>
    <t>fixed price in OLX; duplicate ad says 'torg'; rent alternative USD 10/m2, 1st floor USD 4,000/month</t>
  </si>
  <si>
    <t>OLX 65751692</t>
  </si>
  <si>
    <t>https://www.olx.uz/d/obyavlenie/biznes-tsentr-prodazha-i-arenda-ID4rT1a.html</t>
  </si>
  <si>
    <t>Closest analogue by format (7 floors, ~400 m2 floor plate, lift, free layout). Duplicate: Joymee 503397 (USOMA ESTATE, 20.08.2026, 2,370,000 in price field / 2,380,000 in text); distance from that ad's pin. Very low unit price =&gt; check legal status/land/parking before relying on it.</t>
  </si>
  <si>
    <t>C16</t>
  </si>
  <si>
    <t>'EA Insurance' office building - 3,891 m2, class B+</t>
  </si>
  <si>
    <t>Abdulla Kadiri street 3a (CMWP submarket 'NCBD'; street starts at the Alay market / Amir Temur avenue - my note)</t>
  </si>
  <si>
    <t>not stated on page (CMWP submarket NCBD)</t>
  </si>
  <si>
    <t>B+ (CMWP)</t>
  </si>
  <si>
    <t>total (breakdown not shown)</t>
  </si>
  <si>
    <t>6 floors, underground parking</t>
  </si>
  <si>
    <t>designer fit-out, quality engineering; 1st floor restaurant-ready; built 2019</t>
  </si>
  <si>
    <t>completed (2019)</t>
  </si>
  <si>
    <t>NOT included ('NDS: ne vklyuchen')</t>
  </si>
  <si>
    <t>broker (CMWP Uzbekistan)</t>
  </si>
  <si>
    <t>not shown</t>
  </si>
  <si>
    <t>CMWP 'ea-insurance'</t>
  </si>
  <si>
    <t>https://cmwp.uz/sales/ea-insurance</t>
  </si>
  <si>
    <t>Same size as Botanica GBA (3,902 m2) and same class. OLX 65480999 ('3900 m2, Ts-5 Alayskiy, 6 floors + basement, 3 lifts, parking 20, USD 10,000,000 + NDS', 16.09.2026) is very likely the same building =&gt; excluded as duplicate.</t>
  </si>
  <si>
    <t>C17</t>
  </si>
  <si>
    <t>Business centre opposite metro, 80% let - 3,354 m2 (2,981 usable)</t>
  </si>
  <si>
    <t>First line on main road opposite a metro station and bus terminal (address not stated)</t>
  </si>
  <si>
    <t>Yashnobod</t>
  </si>
  <si>
    <t>total 3,354 / usable 2,981 (both stated)</t>
  </si>
  <si>
    <t>5 floors + underground parking (16 cars)</t>
  </si>
  <si>
    <t>pre-finish ('predchistovaya'), ceiling 4 m, lift; &gt;80% let</t>
  </si>
  <si>
    <t>sale as a whole or floor-by-floor</t>
  </si>
  <si>
    <t>developer ('Zastroyshchik' account, commission: no)</t>
  </si>
  <si>
    <t>OLX 65284755</t>
  </si>
  <si>
    <t>https://www.olx.uz/d/obyavlenie/prodaetsya-biznes-tsentr-na-pervoy-linii-naprotiv-metro-80-arendovano-ID4pWxW.html</t>
  </si>
  <si>
    <t>Per usable m2 = USD 1,795. Same sale model as Botanica (whole or by floors). Distance is a rough district-level estimate.</t>
  </si>
  <si>
    <t>C18</t>
  </si>
  <si>
    <t>Business centre 'na Uzbum' - 3,700 m2</t>
  </si>
  <si>
    <t>Mirobod district, landmark 'Uzbum'</t>
  </si>
  <si>
    <t>Mirobod</t>
  </si>
  <si>
    <t>4 floors + basement; land 12 sotok</t>
  </si>
  <si>
    <t>euro renovation, operating ('ready business')</t>
  </si>
  <si>
    <t>not stated (OLX 'private person', commission: yes)</t>
  </si>
  <si>
    <t>2026-08-27 (refresh)</t>
  </si>
  <si>
    <t>OLX 61150467</t>
  </si>
  <si>
    <t>https://www.olx.uz/d/obyavlenie/biznes-tsentr-na-mirabadskom-ID48A1R.html</t>
  </si>
  <si>
    <t>Older OLX ID =&gt; long exposure likely. Income not stated.</t>
  </si>
  <si>
    <t>C19</t>
  </si>
  <si>
    <t>New corner building 'Mirabad Avenue' - 3,840 m2, facade ready</t>
  </si>
  <si>
    <t>Landmark Mirabad Avenue</t>
  </si>
  <si>
    <t>5 floors; land 10 sotok</t>
  </si>
  <si>
    <t>new, facade ready, panoramic glazing, high ceilings (interior not finished)</t>
  </si>
  <si>
    <t>new building (completion date not stated)</t>
  </si>
  <si>
    <t>not stated; rent alternative USD 20/m2</t>
  </si>
  <si>
    <t>2026-09-12</t>
  </si>
  <si>
    <t>OLX 65531021</t>
  </si>
  <si>
    <t>https://www.olx.uz/d/obyavlenie/mirabad-avenyu-bts-3840-kv-m-uglovoe-remax-elvina-ID4qXBX.html</t>
  </si>
  <si>
    <t>Near-identical size to Botanica GBA; shell-type new building in a stronger (central-south) location.</t>
  </si>
  <si>
    <t>C20</t>
  </si>
  <si>
    <t>Let business centre, Yakkasaroy - 2,700 m2, 8 levels</t>
  </si>
  <si>
    <t>Corner building on the road, Yakkasaroy (address not stated)</t>
  </si>
  <si>
    <t>total = usable 2,700 (as entered)</t>
  </si>
  <si>
    <t>8 levels (OLX field: 7)</t>
  </si>
  <si>
    <t>euro renovation, lift, 100% let</t>
  </si>
  <si>
    <t>OLX 65528008</t>
  </si>
  <si>
    <t>https://www.olx.uz/d/obyavlenie/prodaetsya-gotovaya-zdaniya-vdol-dorogi-biznes-tsentr-yakkasaray-ID4qVPm.html</t>
  </si>
  <si>
    <t>Income not disclosed.</t>
  </si>
  <si>
    <t>C21</t>
  </si>
  <si>
    <t>Commercial building, Yunusobod - 2,043 m2 (1,878 usable), 7 floors + basement</t>
  </si>
  <si>
    <t>Yunusobod district (address not stated)</t>
  </si>
  <si>
    <t>total 2,043 / usable 1,878 (both stated)</t>
  </si>
  <si>
    <t>7 floors + semi-basement</t>
  </si>
  <si>
    <t>needs finishing ('trebuet remonta')</t>
  </si>
  <si>
    <t>2026-09-16 (refresh)</t>
  </si>
  <si>
    <t>OLX 60691811</t>
  </si>
  <si>
    <t>https://www.olx.uz/d/obyavlenie/prodaetsya-otdelno-stoyaschiy-zdaniya-ID46EIb.html</t>
  </si>
  <si>
    <t>Same storey count as Botanica; per usable m2 = USD 1,864. Older OLX ID =&gt; long exposure likely.</t>
  </si>
  <si>
    <t>C22</t>
  </si>
  <si>
    <t>Administrative building on Sofiyskaya st. - ~4,400 m2, needs repair</t>
  </si>
  <si>
    <t>'Safiyskiy' (Sofiyskaya) street, central road, facade 70 m</t>
  </si>
  <si>
    <t>total (OLX field 4,400; text says 4,500)</t>
  </si>
  <si>
    <t>5 floors; land 12 sotok; large parking</t>
  </si>
  <si>
    <t>needs repair</t>
  </si>
  <si>
    <t>completed (old stock)</t>
  </si>
  <si>
    <t>OLX 58440299</t>
  </si>
  <si>
    <t>https://www.olx.uz/d/obyavlenie/prodaetsya-otdelno-stoyaschiy-zdaniya-safiyskiy-vdol-tsentralnoy-dorogi-ID3XcZt.html</t>
  </si>
  <si>
    <t>Old OLX ID =&gt; long exposure. Land-rich (12 sotok).</t>
  </si>
  <si>
    <t>C23</t>
  </si>
  <si>
    <t>Hotel/office building near Yunusabad City / High Town Mall - 2,150 m2</t>
  </si>
  <si>
    <t>Landmark Yunusabad City, next to High Town Mall</t>
  </si>
  <si>
    <t>total = usable 2,150 (as entered)</t>
  </si>
  <si>
    <t>3 floors + basement, ceiling 3 m</t>
  </si>
  <si>
    <t>euro renovation; 31 rooms with bathrooms; parking 30 + EV charging</t>
  </si>
  <si>
    <t>not stated; rent alternative 'USD 25'</t>
  </si>
  <si>
    <t>OLX 64936667</t>
  </si>
  <si>
    <t>https://www.olx.uz/d/obyavlenie/prodazha-i-arenda-yunusabadskiy-rayon-pod-otel-ili-ofis-ID4osZB.html</t>
  </si>
  <si>
    <t>Hotel layout (convertible to offices). Same parking count (30) as Botanica. Duplicates on Joymee (205629, 468219).</t>
  </si>
  <si>
    <t>C24</t>
  </si>
  <si>
    <t>5-storey building let to a clinic, Yunusobod-19 - 1,500 m2</t>
  </si>
  <si>
    <t>Yunusobod 19th kvartal, first line</t>
  </si>
  <si>
    <t>total = usable 1,500 (as entered)</t>
  </si>
  <si>
    <t>5 floors, ceiling 3 m, lift; land 4.17 sotok</t>
  </si>
  <si>
    <t>medium renovation; anchor tenant - Korean clinic</t>
  </si>
  <si>
    <t>negotiable; lease of the whole building possible</t>
  </si>
  <si>
    <t>OLX 65288865</t>
  </si>
  <si>
    <t>https://www.olx.uz/d/obyavlenie/prodazha-gotovogo-zdaniya-v-yunusabadskom-rayone-ID4pVCd.html</t>
  </si>
  <si>
    <t>Distance is a rough estimate (kvartal-level).</t>
  </si>
  <si>
    <t>C25</t>
  </si>
  <si>
    <t>Fully let 4-storey building, Ts-1 - 2,180 m2</t>
  </si>
  <si>
    <t>Massiv Ts-1, Buyuk Ipak Yuli</t>
  </si>
  <si>
    <t>4 floors + basement</t>
  </si>
  <si>
    <t>euro renovation, fully let</t>
  </si>
  <si>
    <t>mortgage possible</t>
  </si>
  <si>
    <t>broker (uybor role 'agent')</t>
  </si>
  <si>
    <t>2026-05-19 (created), bumped 2026-08-24</t>
  </si>
  <si>
    <t>uybor 1313798</t>
  </si>
  <si>
    <t>https://uybor.uz/listings/1313798</t>
  </si>
  <si>
    <t>Ad says photo is not of the object. 4 months on market.</t>
  </si>
  <si>
    <t>C26</t>
  </si>
  <si>
    <t>Operating private-school building, Ch. Aytmatov 53 - 1,640 m2</t>
  </si>
  <si>
    <t>Chingiz Aytmatov street 53, first line</t>
  </si>
  <si>
    <t>3 floors + basement; land 6 sotok</t>
  </si>
  <si>
    <t>good renovation; parking</t>
  </si>
  <si>
    <t>negotiable with a serious buyer</t>
  </si>
  <si>
    <t>2026-08-13</t>
  </si>
  <si>
    <t>uybor 1319548</t>
  </si>
  <si>
    <t>https://uybor.uz/listings/1319548</t>
  </si>
  <si>
    <t>Nearest whole-building listing in Yunusobod with a pin (2.6 km).</t>
  </si>
  <si>
    <t>C27</t>
  </si>
  <si>
    <t>6-storey let commercial building, Maxim Gorky area - 2,035 m2</t>
  </si>
  <si>
    <t>Landmark Maxim Gorky (Buyuk Ipak Yuli metro area)</t>
  </si>
  <si>
    <t>6 floors, lift</t>
  </si>
  <si>
    <t>operating, tenant in place; rent income USD 36,000/month</t>
  </si>
  <si>
    <t>2026-08-02</t>
  </si>
  <si>
    <t>Joymee 250676</t>
  </si>
  <si>
    <t>https://joymee.uz/announcements/250676</t>
  </si>
  <si>
    <t>Implied gross yield 14.4% (36,000x12/3,000,000) - unusually high, verify income.</t>
  </si>
  <si>
    <t>C28</t>
  </si>
  <si>
    <t>New (2025) let building, Bodomzor - 900 m2</t>
  </si>
  <si>
    <t>Badamzar (Bodomzor)</t>
  </si>
  <si>
    <t>3 floors + semi-basement, ceiling 4 m</t>
  </si>
  <si>
    <t>new euro renovation, built 2025, fully let, income USD 14,000/month, parking 15</t>
  </si>
  <si>
    <t>completed (2025)</t>
  </si>
  <si>
    <t>OLX 65885600</t>
  </si>
  <si>
    <t>https://www.olx.uz/d/obyavlenie/prodaetsya-zdanie-ID4srQY.html</t>
  </si>
  <si>
    <t>BELOW the 1,500-6,000 m2 range (kept as local reference; excluded from strict whole-building statistics). Implied gross yield 11.2%.</t>
  </si>
  <si>
    <t>C29</t>
  </si>
  <si>
    <t>Stand-alone building near US Embassy - 1,250 m2</t>
  </si>
  <si>
    <t>Landmark US Embassy, first line</t>
  </si>
  <si>
    <t>building area (as stated)</t>
  </si>
  <si>
    <t>2 floors + basement; land 5 sotok; 10-15 parking spaces</t>
  </si>
  <si>
    <t>'avtorskiy proekt' finish; ready tenant</t>
  </si>
  <si>
    <t>negotiable ('torg')</t>
  </si>
  <si>
    <t>OLX 62684127</t>
  </si>
  <si>
    <t>https://www.olx.uz/d/obyavlenie/prodaetsya-ne-zhiloe-pomescheniya-yunsabadskiy-rayon-or-r-posolstvo-ssha-ID4f10j.html</t>
  </si>
  <si>
    <t>BELOW the size range (reference only). Distance is a rough estimate.</t>
  </si>
  <si>
    <t>C30</t>
  </si>
  <si>
    <t>Stand-alone building without finishing, 'Tsentr Lunacharskiy' - 750 m2</t>
  </si>
  <si>
    <t>'Tsentr Lunacharskiy' street, landmark Korzinka / new bridge; first line, facade 23 m</t>
  </si>
  <si>
    <t>not stated; land 3.1 sotok; parking 10-12</t>
  </si>
  <si>
    <t>no finishing</t>
  </si>
  <si>
    <t>negotiable ('torg'), 'urgent'</t>
  </si>
  <si>
    <t>Joymee 227939</t>
  </si>
  <si>
    <t>https://joymee.uz/announcements/227939</t>
  </si>
  <si>
    <t>BELOW the size range; nearest stand-alone building to the subject (pin 1.4 km); secondary location, urgent sale.</t>
  </si>
  <si>
    <t>C31</t>
  </si>
  <si>
    <t>Commercial premises on Bog'ishamol street - 260 m2</t>
  </si>
  <si>
    <t>Bog'ishamol street ('No 4284' = broker's object code), first line</t>
  </si>
  <si>
    <t>street retail</t>
  </si>
  <si>
    <t>not stated (floors field = 1)</t>
  </si>
  <si>
    <t>not stated; 'for any business', no bus stop in front</t>
  </si>
  <si>
    <t>completed (existing)</t>
  </si>
  <si>
    <t>mortgage not accepted</t>
  </si>
  <si>
    <t>2026-08-26</t>
  </si>
  <si>
    <t>Joymee 262194</t>
  </si>
  <si>
    <t>https://joymee.uz/announcements/262194</t>
  </si>
  <si>
    <t>ONLY active sale listing found on Bog'ishamol street itself.</t>
  </si>
  <si>
    <t>C32</t>
  </si>
  <si>
    <t>Roadside premises on Chinobod st. - 698 m2 (1F 340 + 2F 358)</t>
  </si>
  <si>
    <t>Chinobod street, landmark Chinobod sanatorium</t>
  </si>
  <si>
    <t>total (as stated); floors sold separately</t>
  </si>
  <si>
    <t>1st and 2nd floors, two separate entrances</t>
  </si>
  <si>
    <t>not stated; own parking; cadastre available</t>
  </si>
  <si>
    <t>2026-09-03</t>
  </si>
  <si>
    <t>Joymee 96153</t>
  </si>
  <si>
    <t>https://joymee.uz/announcements/96153</t>
  </si>
  <si>
    <t>Total derived (698 x 1,050). Duplicates/sub-parts excluded: Joymee 101116 (same seller), Joymee 355692 (2nd floor 358 m2 for USD 365,000 = 1,020/m2; pin 1.37 km).</t>
  </si>
  <si>
    <t>C33</t>
  </si>
  <si>
    <t>Non-residential premises opposite Chinobod sanatorium - 1,074 m2</t>
  </si>
  <si>
    <t>Chinobod, opposite the sanatorium</t>
  </si>
  <si>
    <t>not stated (floors field = 3)</t>
  </si>
  <si>
    <t>not stated; 'documents in order'</t>
  </si>
  <si>
    <t>negotiable, 'urgent'</t>
  </si>
  <si>
    <t>not stated (posted by Joymee promo account 'Reklama')</t>
  </si>
  <si>
    <t>2026-05-23</t>
  </si>
  <si>
    <t>Joymee 253794</t>
  </si>
  <si>
    <t>https://joymee.uz/announcements/253794</t>
  </si>
  <si>
    <t>Total derived (1,074 x 890). ~4 months old. Pin is ~60 m from C32 =&gt; possibly the same complex (not proven). Larger than the 150-500 m2 target.</t>
  </si>
  <si>
    <t>C34</t>
  </si>
  <si>
    <t>ZhK Darkhan Residence - 1st floor 315 m2 + basement 375 m2, shell</t>
  </si>
  <si>
    <t>Katta Darkhon street, landmark former Excavator plant; first line</t>
  </si>
  <si>
    <t>total 690 = 1st floor 315 + basement 375</t>
  </si>
  <si>
    <t>1 + basement of 12-storey house</t>
  </si>
  <si>
    <t>shell ('korobka'); cadastre available</t>
  </si>
  <si>
    <t>'urgent price' for the bundle; negotiable in the duplicate ad</t>
  </si>
  <si>
    <t>2026-08-04</t>
  </si>
  <si>
    <t>Joymee 465302</t>
  </si>
  <si>
    <t>https://joymee.uz/announcements/465302</t>
  </si>
  <si>
    <t>Stated unit prices: 1st floor USD 2,500/m2, basement USD 1,750/m2 (basement = 70% of 1st floor). Bundle price 1,050,000 = blended 1,522/m2, i.e. 27% below the sum of stated unit prices. price_per_m2 field = stated 1st-floor price. Duplicate: Joymee 382451.</t>
  </si>
  <si>
    <t>C35</t>
  </si>
  <si>
    <t>ZhK Oz Mahal - 200 m2 (floors -1 and 1), shell</t>
  </si>
  <si>
    <t>ZhK Oz Mahal, landmark former Excavator plant; first line</t>
  </si>
  <si>
    <t>not stated (two levels)</t>
  </si>
  <si>
    <t>-1 and 1</t>
  </si>
  <si>
    <t>shell, high ceilings; cadastre 'within a month'</t>
  </si>
  <si>
    <t>new building, cadastre pending</t>
  </si>
  <si>
    <t>2026-07-11</t>
  </si>
  <si>
    <t>Joymee 404960</t>
  </si>
  <si>
    <t>https://joymee.uz/announcements/404960</t>
  </si>
  <si>
    <t>Includes a basement level in the 200 m2 =&gt; pure ground-floor price is higher than 2,500.</t>
  </si>
  <si>
    <t>C36</t>
  </si>
  <si>
    <t>ZhK Regnum Plaza - 368 m2, 1st floor, shell</t>
  </si>
  <si>
    <t>ZhK Regnum Plaza</t>
  </si>
  <si>
    <t>1 of 14</t>
  </si>
  <si>
    <t>shell</t>
  </si>
  <si>
    <t>negotiable ('torg'), 'urgent sale'</t>
  </si>
  <si>
    <t>2026-08-07</t>
  </si>
  <si>
    <t>Joymee 475841</t>
  </si>
  <si>
    <t>https://joymee.uz/announcements/475841</t>
  </si>
  <si>
    <t>Total derived (368 x 4,000). Premium residential complex =&gt; upper bound for ground-floor retail near the subject.</t>
  </si>
  <si>
    <t>C37</t>
  </si>
  <si>
    <t>Yunusobod-10 - 800 m2 ground floor, open space, pre-finish</t>
  </si>
  <si>
    <t>Yunusobod 10th kvartal; Korzinka supermarket in the same building</t>
  </si>
  <si>
    <t>1st floor 800 m2 (+ basement 800 m2 offered separately)</t>
  </si>
  <si>
    <t>1 of 11 (residential building)</t>
  </si>
  <si>
    <t>open space, pre-finish walls, ceiling 4 m, parking for 30 cars, all utilities, cadastre</t>
  </si>
  <si>
    <t>'+ torg' (negotiable)</t>
  </si>
  <si>
    <t>Joymee 350716</t>
  </si>
  <si>
    <t>https://joymee.uz/announcements/350716</t>
  </si>
  <si>
    <t>Total derived (800 x 1,400). Basement offered at USD 700/m2 (= 50% of 1st floor). Same ceiling height class (4 m) and parking count (30) as Botanica 1st floor. Distance is a rough estimate.</t>
  </si>
  <si>
    <t>C38</t>
  </si>
  <si>
    <t>New-build ground floor at Shahriston metro, Amir Temur st. - 1,500 m2</t>
  </si>
  <si>
    <t>Amir Temur street, landmark Shahriston metro; first line</t>
  </si>
  <si>
    <t>1st floor = total 1,500 (as stated)</t>
  </si>
  <si>
    <t>1</t>
  </si>
  <si>
    <t>new building (finish not stated); 15-20 parking spaces</t>
  </si>
  <si>
    <t>new building ('novostroyka'), completion not stated</t>
  </si>
  <si>
    <t>OLX 65859945</t>
  </si>
  <si>
    <t>https://www.olx.uz/d/obyavlenie/prodaetsya-nezhiloe-pomescheniya-or-r-metro-shahristanskaya-ulitsa-amir-temur-ID4slbb.html</t>
  </si>
  <si>
    <t>Nearest main-avenue/metro location to the subject; larger than target size. Duplicate: OLX ID4skIS.</t>
  </si>
  <si>
    <t>C39</t>
  </si>
  <si>
    <t>Ts-5 'Pozharka' - 300 m2 ground floor with tenant</t>
  </si>
  <si>
    <t>Ts-5, landmark 'Pozharka'; first line, facade 15 m</t>
  </si>
  <si>
    <t>1 of 10</t>
  </si>
  <si>
    <t>let; tenant pays USD 5,000/month</t>
  </si>
  <si>
    <t>new building ('novostroyka' in title)</t>
  </si>
  <si>
    <t>negotiable ('torg'); commission: yes</t>
  </si>
  <si>
    <t>2026-09-18 (refresh)</t>
  </si>
  <si>
    <t>OLX 62153394</t>
  </si>
  <si>
    <t>https://www.olx.uz/d/obyavlenie/ts-5-orientir-pozharka-prodaetsya-nezhiloy-novostroyke-ID4cMV6.html</t>
  </si>
  <si>
    <t>Implied gross yield 10.3%. Duplicates: OLX ID4sBPj, Joymee 241940.</t>
  </si>
  <si>
    <t>C40</t>
  </si>
  <si>
    <t>ZhK Kazakhstan / Minor metro - 376 m2 (1F 188 + 2F 188), shell</t>
  </si>
  <si>
    <t>Amir Temur street, landmark ZhK Kazakhstan, Minor metro</t>
  </si>
  <si>
    <t>total 376 = 188 + 188</t>
  </si>
  <si>
    <t>1 and 2 of 10</t>
  </si>
  <si>
    <t>new building</t>
  </si>
  <si>
    <t>OLX 62704036</t>
  </si>
  <si>
    <t>https://www.olx.uz/d/obyavlenie/metro-minor-prodaetsya-nezhiloy-novostroyke-ID4f6bq.html</t>
  </si>
  <si>
    <t>Duplicate: OLX ID4fqxX (2,200/m2).</t>
  </si>
  <si>
    <t>C41</t>
  </si>
  <si>
    <t>ZhK Muhtasham - 725 m2 (1F 248 + 2F 476), shell</t>
  </si>
  <si>
    <t>ZhK Muhtasham, Minor metro; first line</t>
  </si>
  <si>
    <t>total = usable 725 (as entered)</t>
  </si>
  <si>
    <t>1 and 2</t>
  </si>
  <si>
    <t>shell, open space, parking</t>
  </si>
  <si>
    <t>'bez torga' (no bargaining)</t>
  </si>
  <si>
    <t>OLX 66122072</t>
  </si>
  <si>
    <t>https://www.olx.uz/d/obyavlenie/zhk-muhtasham-1-liniya-248-476-kv-m-korobka-or-metro-minor-ID4trn2.html</t>
  </si>
  <si>
    <t>At least 4 more OLX copies at the same price (ID4trjv, ID4tqSP, ID4tqfs, ID4tnJz); a Joymee ad (321164, 18.06.2026) showed USD 1,500,000.</t>
  </si>
  <si>
    <t>C42</t>
  </si>
  <si>
    <t>ZhK Kazakhstan - 256 m2 ground floor, fitted, let</t>
  </si>
  <si>
    <t>ZhK Kazakhstan, along the road (Minor)</t>
  </si>
  <si>
    <t>euro renovation, open space, tenant pays USD 5,500/month</t>
  </si>
  <si>
    <t>new building, completed</t>
  </si>
  <si>
    <t>OLX 65929434</t>
  </si>
  <si>
    <t>https://www.olx.uz/d/obyavlenie/prodazha-pomescheniya-s-arendatorom-5500-256m2-or-r-minor-zhk-kazahstan-ID4sDfY.html</t>
  </si>
  <si>
    <t>Implied gross yield 11.0%. Same unit re-posted by &gt;=6 brokers (also as 244 m2).</t>
  </si>
  <si>
    <t>C43</t>
  </si>
  <si>
    <t>Cafe premises opposite SamPI (Bog'ishamol st.) - 94 m2</t>
  </si>
  <si>
    <t>Opposite SamPI (Tashkent Pediatric Medical Institute)</t>
  </si>
  <si>
    <t>1 of 5</t>
  </si>
  <si>
    <t>operating cafe</t>
  </si>
  <si>
    <t>OLX 64620265</t>
  </si>
  <si>
    <t>https://www.olx.uz/d/obyavlenie/prodazha-kommercheskoe-nezhiloe-pomescheniya-ID4n8Gl.html</t>
  </si>
  <si>
    <t>BELOW the 150-500 m2 range; kept because it is on the subject's street. Distance is a rough estimate (no pin).</t>
  </si>
  <si>
    <t>C44</t>
  </si>
  <si>
    <t>Yunusobod-12 - 900 m2 (1F 450 + 2F 450) in a new 9-storey house</t>
  </si>
  <si>
    <t>Yunusobod 12th kvartal, Ahmad Donish st., terminus of bus 72</t>
  </si>
  <si>
    <t>total 900 = 450 + 450</t>
  </si>
  <si>
    <t>1 and 2 of 9</t>
  </si>
  <si>
    <t>shell / needs finishing; corner, parking for ~20 cars (per duplicate ad)</t>
  </si>
  <si>
    <t>new building; cadastre promised for November 2026</t>
  </si>
  <si>
    <t>OLX 63811174</t>
  </si>
  <si>
    <t>https://www.olx.uz/d/obyavlenie/srochno-prodaetsya-900-kvm-nezhiloy-yunusabad-konechka-72-avtobusa-ID4jKcu.html</t>
  </si>
  <si>
    <t>SAME OBJECT is advertised at USD 1,600,000 (1,778/m2) on uybor 1320252 (GOLD REAL ESTATE, 24.08.2026) and Realt24 24745 =&gt; 18.8% spread between brokers' asking prices. Distance from the uybor pin.</t>
  </si>
  <si>
    <t>C45</t>
  </si>
  <si>
    <t>Large 2nd-floor commercial block on Amir Temur avenue - 2,100 m2</t>
  </si>
  <si>
    <t>Amir Temur avenue, landmark BYD showroom; first line</t>
  </si>
  <si>
    <t>other</t>
  </si>
  <si>
    <t>2 (part of building)</t>
  </si>
  <si>
    <t>euro renovation</t>
  </si>
  <si>
    <t>OLX 63913464</t>
  </si>
  <si>
    <t>https://www.olx.uz/d/obyavlenie/kommercheskoe-pomeschenie-2100-m2-na-pervoy-linii-prosp-amira-temura-ID4kaOk.html</t>
  </si>
  <si>
    <t>Not a BC and not a whole building. Duplicate: OLX ID3QcOW. Position along the avenue unknown =&gt; distance not estimated.</t>
  </si>
  <si>
    <t>C46</t>
  </si>
  <si>
    <t>Office premises near US Embassy - 830 m2, fitted + furniture</t>
  </si>
  <si>
    <t>Landmark US Embassy</t>
  </si>
  <si>
    <t>2 (OLX: premises on 2nd floor of administrative building)</t>
  </si>
  <si>
    <t>renovated, furnished</t>
  </si>
  <si>
    <t>OLX 65300618</t>
  </si>
  <si>
    <t>https://www.olx.uz/d/obyavlenie/ofisnoe-pomeschenie-830-m2-yunusabadskiy-rayon-orientir-posolstvo-ssha-ID4pZFM.html</t>
  </si>
  <si>
    <t>CONTRADICTION: duplicate on Joymee (467598, Remax agent, 05.08.2026) describes it as a whole 2-storey building of 830 m2 for the same USD 800,000. Type unclear =&gt; kept outside segment statistics.</t>
  </si>
  <si>
    <t>C47</t>
  </si>
  <si>
    <t>Open-space floor 1,500 m2 in BC near Parkent 'Makro', white finish</t>
  </si>
  <si>
    <t>Business centre on first line, landmark 'Parkentskiy Makro' (ad text: Yashnobod; OLX field: Mirobod)</t>
  </si>
  <si>
    <t>Yashnobod / Mirobod (conflicting in ad)</t>
  </si>
  <si>
    <t>4 of 4</t>
  </si>
  <si>
    <t>white finish ('belovaya otdelka'), open space, ceiling field '5', parking</t>
  </si>
  <si>
    <t>completed (modern BC)</t>
  </si>
  <si>
    <t>OLX 64520211</t>
  </si>
  <si>
    <t>https://www.olx.uz/d/obyavlenie/biznes-tsentr-1500m-pervaya-liniya-open-space-parkentskiy-makro-ID4mIEz.html</t>
  </si>
  <si>
    <t>Title says 'Biznes tsentr 1500 m2' but parameters describe one floor (4 of 4). District conflict inside the ad; distance is a rough estimate.</t>
  </si>
  <si>
    <t>Ijara e'lonlari (toza to'plam, 96 ta), 19.09.2026 da har bir OLX e'loni alohida qayta tekshirilgan (status = faol). Barcha stavkalar — e'lon stavkasi. Manba: research/02_rent_comparables_and_competitors.md</t>
  </si>
  <si>
    <t>Masofa, km</t>
  </si>
  <si>
    <t>Stavka (asl)</t>
  </si>
  <si>
    <t>$/m²/oy</t>
  </si>
  <si>
    <t>Oylik jami</t>
  </si>
  <si>
    <t>OPEX / kommunal</t>
  </si>
  <si>
    <t>Avtoturargoh</t>
  </si>
  <si>
    <t>Shartlar</t>
  </si>
  <si>
    <t>Kim taklif qiladi</t>
  </si>
  <si>
    <t>A01</t>
  </si>
  <si>
    <t>Office 340 m², Bog'ishamol st. (Bodomzor mosque)</t>
  </si>
  <si>
    <t>Yunusobod, ul. Bog'ishamol, landmark Bodomzor mosque</t>
  </si>
  <si>
    <t>~2.2 (est., same street, west end)</t>
  </si>
  <si>
    <t>office (2nd floor of residential building)</t>
  </si>
  <si>
    <t>total area as advertised; GLA/usable basis and corridor coefficient not stated</t>
  </si>
  <si>
    <t>2</t>
  </si>
  <si>
    <t>finished – new 'neoclassic' fit-out, cabinet layout, reception, kitchen; ceiling 4 m</t>
  </si>
  <si>
    <t>yes (count not stated)</t>
  </si>
  <si>
    <t>broker – Remax Elite (commission: yes)</t>
  </si>
  <si>
    <t>created 2026-04-12; refreshed 2026-09-17</t>
  </si>
  <si>
    <t>OLX 64241671</t>
  </si>
  <si>
    <t>https://www.olx.uz/d/obyavlenie/sdaetsya-ofis-yunusabadskiy-r-n-badamzar-mechet-ID4lybZ.html</t>
  </si>
  <si>
    <t>Price 'negotiable'. Same street as subject.</t>
  </si>
  <si>
    <t>A02</t>
  </si>
  <si>
    <t>Office 360 m² 'first line', Bog'ishamol st.</t>
  </si>
  <si>
    <t>~2.2 (est.)</t>
  </si>
  <si>
    <t>office / free-use (2nd floor of 8-storey residential building)</t>
  </si>
  <si>
    <t>2 of 8</t>
  </si>
  <si>
    <t>finished – euro fit-out, 10 rooms/open space, 3 WCs, 3 kitchens, AC</t>
  </si>
  <si>
    <t>yes – 'convenient parking for staff and clients'</t>
  </si>
  <si>
    <t>broker – OOO West End Consulting (commission: yes)</t>
  </si>
  <si>
    <t>created 2026-07-28; refreshed 2026-09-12</t>
  </si>
  <si>
    <t>OLX 65521726</t>
  </si>
  <si>
    <t>https://www.olx.uz/d/obyavlenie/sdayu-ofis-1-liniya-360m2-10-komnat-open-space-badamzar-ID4qWc2.html</t>
  </si>
  <si>
    <t>Ad text: '7 900 USD/месяц (22 USD за 1 м²)', negotiable. Same agent lists same premises as 365 m² at 25 у.е./m² (OLX 65710390) – see excluded.</t>
  </si>
  <si>
    <t>A03</t>
  </si>
  <si>
    <t>Commercial 400 m², 6th floor, near Botanical Garden / High Town Mall</t>
  </si>
  <si>
    <t>Yunusobod, 'недалеко от Ботанического сада', near High-Town Mall</t>
  </si>
  <si>
    <t>~0.8 (est.)</t>
  </si>
  <si>
    <t>office / restaurant / fitness (top floor of 6-storey building, 'Бизнес центр' per OLX field)</t>
  </si>
  <si>
    <t>total = effective 400 m² per OLX fields</t>
  </si>
  <si>
    <t>6 of 6</t>
  </si>
  <si>
    <t>needs fit-out ('Требует ремонта'); panoramic windows, lift, AC, warm floor; ceiling 3 m</t>
  </si>
  <si>
    <t>broker – Mirzohid Rieltor (commission 50% of first month)</t>
  </si>
  <si>
    <t>created 2026-08-05; refreshed 2026-09-04</t>
  </si>
  <si>
    <t>OLX 65615197</t>
  </si>
  <si>
    <t>https://www.olx.uz/d/obyavlenie/sdaetsya-kommercheskoe-pomeschenie-nedaleko-ot-high-town-mall-mm-ID4rjwD.html</t>
  </si>
  <si>
    <t>Closest multi-storey office-type offer to the subject. Negotiable.</t>
  </si>
  <si>
    <t>A04</t>
  </si>
  <si>
    <t>2nd floor 358 m², Chinobod street building</t>
  </si>
  <si>
    <t>Yunusobod, ul. Chinobod (roadside)</t>
  </si>
  <si>
    <t>~1.1 (est.; uybor pin for Chinobod st. = 1.1 km)</t>
  </si>
  <si>
    <t>office / clinic / shop / bank / gym (2nd floor of 2-storey non-residential building)</t>
  </si>
  <si>
    <t>OLX: total 360 / effective 358</t>
  </si>
  <si>
    <t>2 of 2</t>
  </si>
  <si>
    <t>pre-finish ('Предчистовая отделка'); ceiling 4 m</t>
  </si>
  <si>
    <t>yes</t>
  </si>
  <si>
    <t>owner-side (OLX field 'commission: no'), user 'ХМ'; joymee twin ad phone [tel. yashirildi]</t>
  </si>
  <si>
    <t>created 2026-07-22; refreshed 2026-09-18</t>
  </si>
  <si>
    <t>OLX 65449935</t>
  </si>
  <si>
    <t>https://www.olx.uz/d/obyavlenie/sdaetsya-nezhiloe-pomeschenie-358-kv-m-or-r-ul-chinobod-yunusabadskiy-r-n-ID4qCv7.html</t>
  </si>
  <si>
    <t>Same building as joymee 436750 (700 m² = 1st floor 340 + 2nd floor 358, floors let separately, two entrances). 4 more OLX duplicates seen in list view.</t>
  </si>
  <si>
    <t>A05</t>
  </si>
  <si>
    <t>New 12-storey business centre at Shahriston metro</t>
  </si>
  <si>
    <t>Yunusobod, ul. Shahriston (Шахристанская), next to Shahriston metro and TV tower</t>
  </si>
  <si>
    <t>~2.4 (est.)</t>
  </si>
  <si>
    <t>office in BC (whole or half floors)</t>
  </si>
  <si>
    <t>not stated (new BC)</t>
  </si>
  <si>
    <t>building: total 22,000 / effective 21,450 m² (OLX fields); floors 3–10 = 780 m² each, floors 1–2 = 1,800 m² each; half-floor letting possible</t>
  </si>
  <si>
    <t>3–10</t>
  </si>
  <si>
    <t>ad text: '20 USD за 1 м² с ремонтом' (OLX field says 'Черновая отделка')</t>
  </si>
  <si>
    <t>owner-side ('commission: no'), user Shuxrat</t>
  </si>
  <si>
    <t>created 2026-06-18; refreshed 2026-09-17</t>
  </si>
  <si>
    <t>OLX 65045462</t>
  </si>
  <si>
    <t>https://www.olx.uz/d/obyavlenie/sdaetsya-v-arendu-sovremennyy-biznes-tsentr-u-metro-shahristan-sh83-ID4oWim.html</t>
  </si>
  <si>
    <t>Entire new BC is on the market = large competing vacancy at the subject's nearest metro. 2 entrance groups. Negotiable.</t>
  </si>
  <si>
    <t>A06</t>
  </si>
  <si>
    <t>Office building next to Shahriston metro – 3rd floor 1,400 m²</t>
  </si>
  <si>
    <t>Yunusobod, next to Shahriston metro</t>
  </si>
  <si>
    <t>office (large blocks in 8-level building)</t>
  </si>
  <si>
    <t>total area as advertised; GLA/usable basis and corridor coefficient not stated; floor areas listed in ad</t>
  </si>
  <si>
    <t>finished (OLX 'Евроремонт'); chiller, 2 power feeds, generator for lighting</t>
  </si>
  <si>
    <t>excl. – '15$ + НДС'</t>
  </si>
  <si>
    <t>utilities charged at cost ('по факту')</t>
  </si>
  <si>
    <t>owner-side ('commission: no'), user Фатима</t>
  </si>
  <si>
    <t>created 2026-03-12; refreshed 2026-09-13</t>
  </si>
  <si>
    <t>OLX 63846084</t>
  </si>
  <si>
    <t>https://www.olx.uz/d/obyavlenie/arenda-3200m2-idealno-pod-it-logistiku-yunusabad-metro-shahristanskaya-ID4jThy.html</t>
  </si>
  <si>
    <t>Same ad: floors 5–8 total 1,800 m² at 13$ + VAT (5th 1,335; 6th 72; 7th 165; 8th 165); 4th floor occupied. Other agents re-list at 15 у.е. (see excluded).</t>
  </si>
  <si>
    <t>A07</t>
  </si>
  <si>
    <t>BC 'class A' (per ad), Badamzar – whole floors 600 m²</t>
  </si>
  <si>
    <t>Yunusobod/Badamzar, landmarks Kazy mahalla, Novomoskovskaya, Gidromettsentr</t>
  </si>
  <si>
    <t>~2.9 (est.)</t>
  </si>
  <si>
    <t>office in BC – whole floor</t>
  </si>
  <si>
    <t>A (as advertised; not verified)</t>
  </si>
  <si>
    <t>floor 600 m² total / 540 m² useful per ad (≈10% common-area loading)</t>
  </si>
  <si>
    <t>5 of 10</t>
  </si>
  <si>
    <t>open space, finished (OLX 'Евроремонт'); ceiling 3.3 m; chiller, ventilation, 2 lifts (OTIS 14 pers.), fire system, meeting rooms, CCTV, 24/7 security</t>
  </si>
  <si>
    <t>excl. – '20$ Без НДС'</t>
  </si>
  <si>
    <t>created 2026-06-19; refreshed 2026-09-13</t>
  </si>
  <si>
    <t>OLX 65055617</t>
  </si>
  <si>
    <t>https://www.olx.uz/d/obyavlenie/arenda-ofisa-pervaya-liniya-gidromitsentr-600m2-v-b-ts-88-ID4oXV9.html</t>
  </si>
  <si>
    <t>Same building as ground-floor offer C04 (420 m² @28). Building name not given.</t>
  </si>
  <si>
    <t>A08</t>
  </si>
  <si>
    <t>16-storey BC near Minor/Bodomzor metro (behind NBU) – 5th floor</t>
  </si>
  <si>
    <t>Yunusobod, Minor/Bodomzor metro area, behind NBU bank / near Uzbektelecom</t>
  </si>
  <si>
    <t>~3.3 (est.)</t>
  </si>
  <si>
    <t>460 m² per cadastre (ad)</t>
  </si>
  <si>
    <t>5 of 16</t>
  </si>
  <si>
    <t>shell; ceiling 3.5 m; lobby/reception finished; 4 lifts</t>
  </si>
  <si>
    <t>NO own parking – large public parking zone next to building</t>
  </si>
  <si>
    <t>rent holidays up to 3 months if tenant does own fit-out; alt. 22 у.е./m² with owner's turnkey office fit-out; also for sale at 1,800 у.е./m²</t>
  </si>
  <si>
    <t>broker – KeyPoint (commission: yes); twin ad by 'Галина'</t>
  </si>
  <si>
    <t>created 2026-08-28</t>
  </si>
  <si>
    <t>OLX 65884690</t>
  </si>
  <si>
    <t>https://www.olx.uz/d/obyavlenie/sdaetsya-v-arendu-ili-prodaetsya-kommercheskoe-pomeschenie-v-biznes-tsentre-ID4srCi.html</t>
  </si>
  <si>
    <t>Explicit incentive evidence: 3-month fit-out holiday; +4 $/m² for landlord fit-out.</t>
  </si>
  <si>
    <t>A09</t>
  </si>
  <si>
    <t>Minor Business Center (Minor Tower) – shell &amp; core floors</t>
  </si>
  <si>
    <t>Yunusobod, Minor (Minor Tower)</t>
  </si>
  <si>
    <t>~3.7 (est.)</t>
  </si>
  <si>
    <t>office in BC – 350 m² blocks to whole floor 700 m²</t>
  </si>
  <si>
    <t>A (as advertised)</t>
  </si>
  <si>
    <t>full floor 700 m²; min. 350 m²; OLX fields: total 20,000 / effective 16,100 m²</t>
  </si>
  <si>
    <t>various of 23</t>
  </si>
  <si>
    <t>shell &amp; core; ceiling 3.2 m</t>
  </si>
  <si>
    <t>+ $2/m² management fee (OPEX)</t>
  </si>
  <si>
    <t>owner-side ('commission: no'), user Dilshod; building managed by 'SWG by C-Space' per ad</t>
  </si>
  <si>
    <t>created 2026-08-31; refreshed 2026-09-16</t>
  </si>
  <si>
    <t>OLX 65915834</t>
  </si>
  <si>
    <t>https://www.olx.uz/d/obyavlenie/minor-business-center-arenda-ofisnyh-pomescheniy-ID4szIC.html</t>
  </si>
  <si>
    <t>Ad states '50% этажей уже сданы' =&gt; ~50% vacancy in a 23-storey tower. All-in asking = $17/m² before VAT and fit-out.</t>
  </si>
  <si>
    <t>A10</t>
  </si>
  <si>
    <t>Office 250 m² in BC 'MINOR', 3rd floor</t>
  </si>
  <si>
    <t>Yunusobod, BC Minor</t>
  </si>
  <si>
    <t>office in BC</t>
  </si>
  <si>
    <t>total = effective 250 m² per OLX fields</t>
  </si>
  <si>
    <t>3 of 6</t>
  </si>
  <si>
    <t>finished – loft fit-out, open space + cabinets, access control, central HVAC, coffee point; ceiling 3.5 m</t>
  </si>
  <si>
    <t>owner-side ('commission: no'), user Одил</t>
  </si>
  <si>
    <t>created 2026-07-26; refreshed 2026-09-15</t>
  </si>
  <si>
    <t>OLX 65493537</t>
  </si>
  <si>
    <t>https://www.olx.uz/d/obyavlenie/sdaetsya-v-arendu-sovremennyy-ofis-250-m-v-biznes-tsentre-minor-ID4qNRn.html</t>
  </si>
  <si>
    <t>4,500 USD/month quoted as total; negotiable.</t>
  </si>
  <si>
    <t>A11</t>
  </si>
  <si>
    <t>12-storey BC at Ts-5 / Minor metro – whole floors 580 m²</t>
  </si>
  <si>
    <t>Yunusobod, Ts-5, Minor metro</t>
  </si>
  <si>
    <t>8 and 11 of 12</t>
  </si>
  <si>
    <t>finished ('С ремонтом'), 12 cabinets</t>
  </si>
  <si>
    <t>excl. – '25у.е. за 1кв + НДС' (other agents for same BC: 'НДС внутри')</t>
  </si>
  <si>
    <t>broker – Джавлон (commission: yes)</t>
  </si>
  <si>
    <t>created 2025-07-16; refreshed 2026-09-16</t>
  </si>
  <si>
    <t>OLX 60635822</t>
  </si>
  <si>
    <t>https://www.olx.uz/d/obyavlenie/b-ts-na-ts-5-580m2-12-kabinetov-tsentr-goroda-ID46q98.html</t>
  </si>
  <si>
    <t>On the market since Jul-2025 (14 months) – at least floors 4, 8, 9, 11 offered by different agents =&gt; persistent vacancy. VAT treatment conflicts between agents.</t>
  </si>
  <si>
    <t>A12</t>
  </si>
  <si>
    <t>BC near Minor mosque / Ts-5 – 400 m², 7th floor</t>
  </si>
  <si>
    <t>Yunusobod, Minor mosque / Ts-5 crossroads</t>
  </si>
  <si>
    <t>~3.6 (est.)</t>
  </si>
  <si>
    <t>7 of 14</t>
  </si>
  <si>
    <t>office fit-out in progress ('Завершение ремонта — конец июня'; OLX field 'Требует ремонта'); panoramic windows; 4 high-speed lifts; ceiling 4.5 m</t>
  </si>
  <si>
    <t>broker – Rizomulk (commission: yes)</t>
  </si>
  <si>
    <t>created 2024-12-25; refreshed 2026-09-18</t>
  </si>
  <si>
    <t>OLX 57708873</t>
  </si>
  <si>
    <t>https://www.olx.uz/d/obyavlenie/cdaetsya-pomeschenie-v-bts-orn-ts5-mechet-minor-400m2-n167-ID3U8Ih.html</t>
  </si>
  <si>
    <t>Listed since Dec-2024. Negotiable.</t>
  </si>
  <si>
    <t>A13</t>
  </si>
  <si>
    <t>BC at Ts-5 / Minor – 200 m² euro office</t>
  </si>
  <si>
    <t>Yunusobod, Ts-5, Minor</t>
  </si>
  <si>
    <t>finished (euro), 6 rooms, first line</t>
  </si>
  <si>
    <t>broker – 'ОФИСЫ' (commission: yes)</t>
  </si>
  <si>
    <t>created 2025-06-23; refreshed 2026-09-16</t>
  </si>
  <si>
    <t>OLX 60318131</t>
  </si>
  <si>
    <t>https://www.olx.uz/d/obyavlenie/arenda-ofis-ts5-minor-200m2-ID455w5.html</t>
  </si>
  <si>
    <t>A14</t>
  </si>
  <si>
    <t>BC at Minor metro – 250 m², 3rd floor</t>
  </si>
  <si>
    <t>Yunusobod, Minor metro, first line</t>
  </si>
  <si>
    <t>finished (euro)</t>
  </si>
  <si>
    <t>created 2025-12-15; refreshed 2026-09-15</t>
  </si>
  <si>
    <t>OLX 62666962</t>
  </si>
  <si>
    <t>https://www.olx.uz/d/obyavlenie/arenda-ofis-metro-minor-250m2-ID4eVxs.html</t>
  </si>
  <si>
    <t>A15</t>
  </si>
  <si>
    <t>BC at Minor mosque – 316.6 m², 4th floor</t>
  </si>
  <si>
    <t>Yunusobod, Minor mosque</t>
  </si>
  <si>
    <t>4</t>
  </si>
  <si>
    <t>broker – 'Аренда ОФИС TOП' (commission: yes)</t>
  </si>
  <si>
    <t>created 2026-03-24; refreshed 2026-09-10</t>
  </si>
  <si>
    <t>OLX 63988117</t>
  </si>
  <si>
    <t>https://www.olx.uz/d/obyavlenie/arenda-ofis-minor-mechet-316-6-kv-m-ID4kuep.html</t>
  </si>
  <si>
    <t>A16</t>
  </si>
  <si>
    <t>UzOman BC – 330 m², 3rd floor</t>
  </si>
  <si>
    <t>Yunusobod, Amir Temur ave., near Minor metro (UzOman BC; Tower 95A or Square 88A not specified)</t>
  </si>
  <si>
    <t>~3.2 (est.)</t>
  </si>
  <si>
    <t>A per owner's sites (uzoman-bc.uz / uzomanbc.uz); not stated in ad</t>
  </si>
  <si>
    <t>incl. – '30$/кв.м (с НДС)'</t>
  </si>
  <si>
    <t>included: cleaning, parking; extra: electricity</t>
  </si>
  <si>
    <t>included in rent</t>
  </si>
  <si>
    <t>created 2026-04-17; refreshed 2026-09-13</t>
  </si>
  <si>
    <t>OLX 64307611</t>
  </si>
  <si>
    <t>https://www.olx.uz/d/obyavlenie/arenda-ofisa-uzoman-330m2-metro-minor-glavnaya-ulitsa-amira-timura-f88-ID4lPlx.html</t>
  </si>
  <si>
    <t>Twin ad OLX 64307745: 6th floor 60 + 40 m² at same 30$ incl. VAT ('UzOman (бывший OFB)').</t>
  </si>
  <si>
    <t>A17</t>
  </si>
  <si>
    <t>BC on Osiyo st. / Ts-5 / Minor – 200 m², 2nd floor</t>
  </si>
  <si>
    <t>Yunusobod, ul. Osiyo, Ts-5, Minor metro</t>
  </si>
  <si>
    <t>~3.5 (est.)</t>
  </si>
  <si>
    <t>2 of 7</t>
  </si>
  <si>
    <t>finished (euro); ceiling 4 m</t>
  </si>
  <si>
    <t>created 2026-04-22; refreshed 2026-09-13</t>
  </si>
  <si>
    <t>OLX 64371489</t>
  </si>
  <si>
    <t>https://www.olx.uz/d/obyavlenie/sdam-pomeschenie-v-topovoe-lokatsii-metro-minor-ts5-ulitsa-osie-v-bts-sh83-ID4m5XP.html</t>
  </si>
  <si>
    <t>A18</t>
  </si>
  <si>
    <t>5-storey detached BC, Ts-5 'Pozharka', Sharaf Rashidov st. – floors of 300 m²</t>
  </si>
  <si>
    <t>Yunusobod, Ts-5, ul. Sharaf Rashidov (landmarks Minor metro/mosque, ul. Osiyo)</t>
  </si>
  <si>
    <t>office in BC – whole floors (2nd–5th free)</t>
  </si>
  <si>
    <t>300 m² per floor (ad); total on offer 1,200 m²</t>
  </si>
  <si>
    <t>2–5 of 5</t>
  </si>
  <si>
    <t>finished ('Ремонт: Есть')</t>
  </si>
  <si>
    <t>incl. – '26$ с ндс'</t>
  </si>
  <si>
    <t>owner-side – 'Без риелторских услуг и комиссии', user Shuxrat</t>
  </si>
  <si>
    <t>created 2026-03-31; refreshed 2026-09-16</t>
  </si>
  <si>
    <t>OLX 64086594</t>
  </si>
  <si>
    <t>https://www.olx.uz/d/obyavlenie/sdaetsya-v-bts-vdol-dorogi-na-ts5-pozharka-ulitsa-sharafa-rashidov-sh83-ID4kTQK.html</t>
  </si>
  <si>
    <t>4 of 5 floors vacant.</t>
  </si>
  <si>
    <t>A19</t>
  </si>
  <si>
    <t>Office floor 250 m², Ts-5 'Pozharka' (second 250 m² floor also available)</t>
  </si>
  <si>
    <t>Yunusobod, Ts-5, 'Пожарка'</t>
  </si>
  <si>
    <t>office – whole floor in small BC</t>
  </si>
  <si>
    <t>finished, cabinet layout, 24/7 access</t>
  </si>
  <si>
    <t>own parking next to building</t>
  </si>
  <si>
    <t>broker – Бехзот (commission: yes)</t>
  </si>
  <si>
    <t>created 2026-09-15</t>
  </si>
  <si>
    <t>OLX 66084437</t>
  </si>
  <si>
    <t>https://www.olx.uz/d/obyavlenie/srochno-sdaetsya-ofis-250-m-v-ts5-gotovyy-remont-parkovka-ID4thA1.html</t>
  </si>
  <si>
    <t>'250 м² — 5 000 долларов в месяц'; 'urgent'. May be in same micro-location as A18 (not confirmed).</t>
  </si>
  <si>
    <t>A20</t>
  </si>
  <si>
    <t>2-storey BC at Ts-6 (Minor metro) – 176 m² office</t>
  </si>
  <si>
    <t>Yunusobod, Ts-6, first line, Minor metro</t>
  </si>
  <si>
    <t>~3.8 (est.)</t>
  </si>
  <si>
    <t>office in small BC</t>
  </si>
  <si>
    <t>finished, partly furnished (director's office, open space, kitchen)</t>
  </si>
  <si>
    <t>not stated (payment by bank transfer)</t>
  </si>
  <si>
    <t>INCLUDED: all utilities except internet</t>
  </si>
  <si>
    <t>not stated; 'education centres not considered'</t>
  </si>
  <si>
    <t>broker – Замира (commission 50% of one month)</t>
  </si>
  <si>
    <t>created 2026-02-14; refreshed 2026-09-11</t>
  </si>
  <si>
    <t>OLX 63476473</t>
  </si>
  <si>
    <t>https://www.olx.uz/d/obyavlenie/ts6-1-liniya-parkovka-sdam-v-arendu-sovremennyy-ofis-176kv-m-ID4il85.html</t>
  </si>
  <si>
    <t>A21</t>
  </si>
  <si>
    <t>Offices 6–105 m², first line, Bodomzor</t>
  </si>
  <si>
    <t>Yunusobod, Bodomzor, first line</t>
  </si>
  <si>
    <t>~2.8 (est.)</t>
  </si>
  <si>
    <t>office (small units in 5-storey building)</t>
  </si>
  <si>
    <t>units 6–105 m² (effective = total per OLX fields)</t>
  </si>
  <si>
    <t>1 of 5 (OLX field)</t>
  </si>
  <si>
    <t>average condition ('Средний')</t>
  </si>
  <si>
    <t>incl. – 'НДС включён в стоимость'</t>
  </si>
  <si>
    <t>utilities paid separately</t>
  </si>
  <si>
    <t>broker – Commercial Real Estate Tashkent (commission 50% of first month)</t>
  </si>
  <si>
    <t>created 2026-09-12</t>
  </si>
  <si>
    <t>OLX 66049452</t>
  </si>
  <si>
    <t>https://www.olx.uz/d/obyavlenie/sdayutsya-ofisnye-pomescheniya-na-bodomzore-mm-ID4t8tK.html</t>
  </si>
  <si>
    <t>A22</t>
  </si>
  <si>
    <t>Offices 60 m² in 5-storey detached building, Bodomzor mosque</t>
  </si>
  <si>
    <t>Yunusobod, first line along main road, landmark Bodomzor mosque</t>
  </si>
  <si>
    <t>office (small units)</t>
  </si>
  <si>
    <t>4 offices × 60 m² on 3rd floor</t>
  </si>
  <si>
    <t>3 of 5</t>
  </si>
  <si>
    <t>finished (euro), unfurnished; 1 AC per office; shared WC per floor; security, fire alarm</t>
  </si>
  <si>
    <t>shared parking</t>
  </si>
  <si>
    <t>broker (commission 50% of first month)</t>
  </si>
  <si>
    <t>published 2026-08-26</t>
  </si>
  <si>
    <t>joymee 515790</t>
  </si>
  <si>
    <t>https://joymee.uz/ru/announcements/515790</t>
  </si>
  <si>
    <t>Small units – below the 100 m² target, kept as local benchmark for Bog'ishamol/Bodomzor micro-location.</t>
  </si>
  <si>
    <t>A23</t>
  </si>
  <si>
    <t>Oriental Business Centre – 184 m², Yunusobod-4</t>
  </si>
  <si>
    <t>Yunusobod, 4th kvartal, near passport office, landmark cinema 'Азия'</t>
  </si>
  <si>
    <t>~3.0 (est.)</t>
  </si>
  <si>
    <t>office in 2-storey BC</t>
  </si>
  <si>
    <t>finished (euro); ceiling 3 m; security, 24h access</t>
  </si>
  <si>
    <t>not stated (bank transfer only)</t>
  </si>
  <si>
    <t>yes – for staff and visitors</t>
  </si>
  <si>
    <t>PROMO: first 3 months 100,000 UZS/m² (= $8.45), then 130,000 UZS/m²; negotiable</t>
  </si>
  <si>
    <t>owner – Oriental Business Centre ('commission: no')</t>
  </si>
  <si>
    <t>created 2025-10-06; refreshed 2026-09-18</t>
  </si>
  <si>
    <t>OLX 61745773</t>
  </si>
  <si>
    <t>https://www.olx.uz/d/obyavlenie/sdaetsya-ofisnoe-pomeschenie-v-yunusabade-184-m-ID4b4Tz.html</t>
  </si>
  <si>
    <t>On market ~11.5 months. Incentive evidence (3 months discounted ~23%).</t>
  </si>
  <si>
    <t>A24</t>
  </si>
  <si>
    <t>2-storey BC, Yunusobod-6 (near Alfraganus Univ. / US embassy) – rooms 50 &amp; 75 m²</t>
  </si>
  <si>
    <t>Yunusobod, 6th kvartal, landmarks Alfraganus University, US embassy</t>
  </si>
  <si>
    <t>~4.5 (est.)</t>
  </si>
  <si>
    <t>office (small units) in 2-storey BC</t>
  </si>
  <si>
    <t>units 50 and 75 m² (OLX total 430 m²)</t>
  </si>
  <si>
    <t>finished – new fit-out, high bright rooms</t>
  </si>
  <si>
    <t>incl. – '160 000 сум за 1кв. метр с учётом НДС'</t>
  </si>
  <si>
    <t>free parking; EV charging on site</t>
  </si>
  <si>
    <t>not stated; cashless</t>
  </si>
  <si>
    <t>owner-side ('commission: no'), user Фарход</t>
  </si>
  <si>
    <t>created 2021-11-18; refreshed 2026-09-17</t>
  </si>
  <si>
    <t>OLX 39215965</t>
  </si>
  <si>
    <t>https://www.olx.uz/d/obyavlenie/sdayutsya-pomeschenie-pod-ofis-v-yunusabadskom-rayone-ID2ExRz.html</t>
  </si>
  <si>
    <t>Small units (&lt;100 m²) – benchmark for UZS-denominated, VAT-inclusive pricing.</t>
  </si>
  <si>
    <t>A25</t>
  </si>
  <si>
    <t>Business centre, Amir Temur 99A (opposite Radisson) – small offices</t>
  </si>
  <si>
    <t>Yunusobod, Amir Temur ave. 99A, opposite Radisson hotel</t>
  </si>
  <si>
    <t>office (small units) in 3-storey BC</t>
  </si>
  <si>
    <t>units: 52 m² (1st fl.), 20, 48, 62 m² (2nd fl.)</t>
  </si>
  <si>
    <t>1–2 of 3</t>
  </si>
  <si>
    <t>finished (euro); ceiling 3 m</t>
  </si>
  <si>
    <t>incl. – price includes '12% налога'</t>
  </si>
  <si>
    <t>INCLUDED: all utilities</t>
  </si>
  <si>
    <t>own parking</t>
  </si>
  <si>
    <t>owner-side ('commission: no'), user Рашид</t>
  </si>
  <si>
    <t>created 2021-04-29; refreshed 2026-09-19</t>
  </si>
  <si>
    <t>OLX 36086172</t>
  </si>
  <si>
    <t>https://www.olx.uz/d/obyavlenie/arenda-ofisa-biznes-tsentr-ID2rpF2.html</t>
  </si>
  <si>
    <t>Rates by unit: 52 m² @355,000 (=$29.98); 20 m² @300,000 ($25.34); 48 m² @315,000 ($26.61); 62 m² @290,000 ($24.49) UZS/m² – all-inclusive gross. Small units.</t>
  </si>
  <si>
    <t>A26</t>
  </si>
  <si>
    <t>Office 210 m², 3rd floor of detached 3-storey building, Yunusobod-16</t>
  </si>
  <si>
    <t>Yunusobod, 16th kvartal</t>
  </si>
  <si>
    <t>~4.0 (est.)</t>
  </si>
  <si>
    <t>office</t>
  </si>
  <si>
    <t>3 of 3</t>
  </si>
  <si>
    <t>broker – КАМИЛА (code R23)</t>
  </si>
  <si>
    <t>created 2026-09-17</t>
  </si>
  <si>
    <t>OLX 66104933</t>
  </si>
  <si>
    <t>https://www.olx.uz/d/obyavlenie/yunus-abad-16-y-kvartal-ofis-210m2-r23-ID4tmUB.html</t>
  </si>
  <si>
    <t>Low-end peripheral benchmark.</t>
  </si>
  <si>
    <t>A27</t>
  </si>
  <si>
    <t>Office 150 m², Yunusobod-16 (VRF/chiller building)</t>
  </si>
  <si>
    <t>Yunusobod, 16th kvartal (pin 41.3826, 69.3016)</t>
  </si>
  <si>
    <t>~4.0 (pin-based)</t>
  </si>
  <si>
    <t>of 4</t>
  </si>
  <si>
    <t>warm floor, AC, VRF, chiller</t>
  </si>
  <si>
    <t>broker – Nafisa (realtor)</t>
  </si>
  <si>
    <t>published 2026-08-21</t>
  </si>
  <si>
    <t>joymee 370399</t>
  </si>
  <si>
    <t>https://joymee.uz/ru/announcements/370399</t>
  </si>
  <si>
    <t>'Narxi: 17$ dan' (from 17).</t>
  </si>
  <si>
    <t>A28</t>
  </si>
  <si>
    <t>Nova Plaza BC – 100 m², 7th floor</t>
  </si>
  <si>
    <t>Yunusobod, ul. Abdulla Qodiriy 1A (5 min to A.Qodiriy metro)</t>
  </si>
  <si>
    <t>~4.6 (est.)</t>
  </si>
  <si>
    <t>total = effective 100 m² per OLX fields</t>
  </si>
  <si>
    <t>7 of 8</t>
  </si>
  <si>
    <t>finished (uniform BC fit-out); VRF + ventilation with air cleaning; ceiling 3.5 m</t>
  </si>
  <si>
    <t>incl. (QQS included)</t>
  </si>
  <si>
    <t>INCLUDED: fit-out, 24/7 security &amp; access, reception, daily cleaning, VAT; EXTRA: internet, utilities</t>
  </si>
  <si>
    <t>underground parking</t>
  </si>
  <si>
    <t>deposit: 'to be clarified'</t>
  </si>
  <si>
    <t>S-office (OLX field 'commission: no'; ad: commission 'to be clarified')</t>
  </si>
  <si>
    <t>created 2026-09-02</t>
  </si>
  <si>
    <t>OLX 65929241</t>
  </si>
  <si>
    <t>https://www.olx.uz/d/obyavlenie/nova-plazada-100-m-ofis-7-qavat-yunusobod-ID4sDcR.html</t>
  </si>
  <si>
    <t>Ad states 33,600,000 so'm/month for 100 m² (OLX price field = 28 у.е./m²).</t>
  </si>
  <si>
    <t>A29</t>
  </si>
  <si>
    <t>BC near Alay market / Goethe-Institut – 65–450 m²</t>
  </si>
  <si>
    <t>Yunusobod, Alay market, Goethe-Institut, A.Qodiriy metro</t>
  </si>
  <si>
    <t>65–450 m², divisible (OLX field 150 m²)</t>
  </si>
  <si>
    <t>of 7</t>
  </si>
  <si>
    <t>finished (euro); ceiling 3.2 m</t>
  </si>
  <si>
    <t>excl. – '28 у.е. за кв.м без учета НДС'</t>
  </si>
  <si>
    <t>surface parking</t>
  </si>
  <si>
    <t>prepayment and deposit required (amounts not stated)</t>
  </si>
  <si>
    <t>broker – Abdunosir (commission 50% of first month)</t>
  </si>
  <si>
    <t>created 2026-04-11; refreshed 2026-09-13</t>
  </si>
  <si>
    <t>OLX 64239572</t>
  </si>
  <si>
    <t>https://www.olx.uz/d/obyavlenie/arenda-pod-ofis-v-biznes-tsentre-tsentr-goroda-ID4lxE8.html</t>
  </si>
  <si>
    <t>A30</t>
  </si>
  <si>
    <t>B+ BC (per ad) 'on Alay'/Minor – 367 m²</t>
  </si>
  <si>
    <t>Yunusobod, Alay / Minor; metro 100 m from BC</t>
  </si>
  <si>
    <t>~4.3 (est.)</t>
  </si>
  <si>
    <t>B+ (as advertised)</t>
  </si>
  <si>
    <t>total = effective 367 m² per OLX fields</t>
  </si>
  <si>
    <t>finished – modern fit-out, 6 cabinets + open space; VRF; 24/7 security &amp; access</t>
  </si>
  <si>
    <t>'25$/м² (с учётом НДФЛ)' – personal income tax included; VAT not stated</t>
  </si>
  <si>
    <t>2 assigned spaces in closed parking</t>
  </si>
  <si>
    <t>minimum prepayment 2 months</t>
  </si>
  <si>
    <t>broker – Камрон KW (commission: yes)</t>
  </si>
  <si>
    <t>created 2026-08-06; refreshed 2026-09-14</t>
  </si>
  <si>
    <t>OLX 65627022</t>
  </si>
  <si>
    <t>https://www.olx.uz/d/obyavlenie/km-ofis-minor-367-m2-ID4rmAm.html</t>
  </si>
  <si>
    <t>Another agent lists same 367 m² at 23 у.е. (OLX 65749483).</t>
  </si>
  <si>
    <t>A31</t>
  </si>
  <si>
    <t>BC at Minor metro – 1,170 m² (4 rooms + open space, chiller)</t>
  </si>
  <si>
    <t>Yunusobod, Minor metro</t>
  </si>
  <si>
    <t>office in BC – large block</t>
  </si>
  <si>
    <t>finished (euro); chiller; 6 WCs</t>
  </si>
  <si>
    <t>created 2025-07-28; refreshed 2026-09-14</t>
  </si>
  <si>
    <t>OLX 60782290</t>
  </si>
  <si>
    <t>https://www.olx.uz/d/obyavlenie/arenda-ofic-metro-minor-1-170m2-ID472fv.html</t>
  </si>
  <si>
    <t>Listed since Jul-2025.</t>
  </si>
  <si>
    <t>A32</t>
  </si>
  <si>
    <t>Ready offices 250 m² (4th fl.) and 300 m² (5th fl.), 'Toshkent markazi'</t>
  </si>
  <si>
    <t>Tashkent centre (exact address not stated; listed under Yunusobod)</t>
  </si>
  <si>
    <t>not determinable</t>
  </si>
  <si>
    <t>office in 5-storey BC</t>
  </si>
  <si>
    <t>total = effective 300 m² per OLX fields</t>
  </si>
  <si>
    <t>4–5 of 5</t>
  </si>
  <si>
    <t>finished, cabinet layout; AC; 4 WCs per floor; 24/7</t>
  </si>
  <si>
    <t>incl. (QQS/NDS included)</t>
  </si>
  <si>
    <t>INCLUDED: fitted office, 24/7 security, reception, VAT; EXTRA: electricity by separate meter</t>
  </si>
  <si>
    <t>S-office ('commission: no')</t>
  </si>
  <si>
    <t>created 2026-08-11; refreshed 2026-09-07</t>
  </si>
  <si>
    <t>OLX 65681110</t>
  </si>
  <si>
    <t>https://www.olx.uz/d/obyavlenie/250300-m-tayyor-ofislar-45-qavat-toshkent-markazi-ID4rAEK.html</t>
  </si>
  <si>
    <t>Location vague – use with caution.</t>
  </si>
  <si>
    <t>A33</t>
  </si>
  <si>
    <t>Seoul Plaza BC – 125 m² furnished office, 7th floor</t>
  </si>
  <si>
    <t>Yunusobod, opposite Westminster University, BC 'Seoul Plaza'</t>
  </si>
  <si>
    <t>~4.8 (est.)</t>
  </si>
  <si>
    <t>7 of 9</t>
  </si>
  <si>
    <t>finished + fully furnished and equipped; AC</t>
  </si>
  <si>
    <t>broker – Premium Tashkent (commission: yes)</t>
  </si>
  <si>
    <t>created 2026-04-06; refreshed 2026-09-12</t>
  </si>
  <si>
    <t>OLX 64171705</t>
  </si>
  <si>
    <t>https://www.olx.uz/d/obyavlenie/slaetsya-nezhiloe-pomeschenie-v-bts-seul-plaza-ID4lfZw.html</t>
  </si>
  <si>
    <t>2,900 USD/month total.</t>
  </si>
  <si>
    <t>A34</t>
  </si>
  <si>
    <t>BC ul. Sharofobod 29 (Alay market) – blocks 500–5,000 m²</t>
  </si>
  <si>
    <t>Yunusobod, ul. Sharofobod 29; Alay market, A.Qodiriy metro</t>
  </si>
  <si>
    <t>office in BC – large blocks</t>
  </si>
  <si>
    <t>building 30,000 total / 28,000 useful m² (ad); up to 5,000 m² available; 6 m column grid</t>
  </si>
  <si>
    <t>of 9</t>
  </si>
  <si>
    <t>finished (euro); separate heating/AC per floor; ceiling 4.5 m</t>
  </si>
  <si>
    <t>owner-side ('commission: no'), user Шухрат</t>
  </si>
  <si>
    <t>created 2026-02-28; refreshed 2026-09-16</t>
  </si>
  <si>
    <t>OLX 63671824</t>
  </si>
  <si>
    <t>https://www.olx.uz/d/obyavlenie/sdaetsya-v-arendu-pomeschenie-v-b-ts-ot-500m2-do-3000m2-alayskiy-rynok-ID4j9VU.html</t>
  </si>
  <si>
    <t>A35</t>
  </si>
  <si>
    <t>BC on Alay – 6th floor of 20, 100–600 m², landlord builds to suit</t>
  </si>
  <si>
    <t>Yunusobod (Alay)</t>
  </si>
  <si>
    <t>OLX: total 605 / effective 590</t>
  </si>
  <si>
    <t>6 of 20</t>
  </si>
  <si>
    <t>needs fit-out – owner 'will do fit-out for you', rooms from 100 to 600 m²; terrace</t>
  </si>
  <si>
    <t>owner-side ('commission: no'), user Билол</t>
  </si>
  <si>
    <t>created 2026-07-27; refreshed 2026-09-16</t>
  </si>
  <si>
    <t>OLX 65503739</t>
  </si>
  <si>
    <t>https://www.olx.uz/d/obyavlenie/arneda-v-prestizhnom-biznes-tsentre-na-alayskom-sdelayut-remont-pod-vas-ID4qQwW.html</t>
  </si>
  <si>
    <t>Incentive evidence: landlord fit-out included in asking rent.</t>
  </si>
  <si>
    <t>A36</t>
  </si>
  <si>
    <t>Dim Tower – 450 m², 7th floor (OLX)</t>
  </si>
  <si>
    <t>Yunusobod, A.Qodiriy metro, Alay market (Dimtower)</t>
  </si>
  <si>
    <t>B+ per CMWP; 'A' per this ad</t>
  </si>
  <si>
    <t>total = effective 450 m² per OLX fields</t>
  </si>
  <si>
    <t>7 of 15</t>
  </si>
  <si>
    <t>finished ('Авторский проект'); ceiling 4 m</t>
  </si>
  <si>
    <t>created 2026-02-02; refreshed 2026-09-12</t>
  </si>
  <si>
    <t>OLX 63312617</t>
  </si>
  <si>
    <t>https://www.olx.uz/d/obyavlenie/sdam-b-ts-pomescheniya-450m2-dimtower-alayskiy-rynok-sh83-ID4hEwf.html</t>
  </si>
  <si>
    <t>A37</t>
  </si>
  <si>
    <t>Dim Tower (CMWP broker page) – 150–3,000 m² shell</t>
  </si>
  <si>
    <t>ul. Abdulla Qodiriy, 'NCBD' per CMWP; 1 min walk to A.Qodiriy metro</t>
  </si>
  <si>
    <t>available 150–3,000 m²; basis not stated</t>
  </si>
  <si>
    <t>of 14</t>
  </si>
  <si>
    <t>shell ('под отделку'); ceiling 4 m; VRF; 4 lifts</t>
  </si>
  <si>
    <t>excl. – 'НДС не включен'</t>
  </si>
  <si>
    <t>'spacious parking' (count not stated)</t>
  </si>
  <si>
    <t>broker – CMWP Uzbekistan (cmwp.uz)</t>
  </si>
  <si>
    <t>no date on page</t>
  </si>
  <si>
    <t>cmwp.uz/arenda/dim-tower</t>
  </si>
  <si>
    <t>https://cmwp.uz/arenda/dim-tower</t>
  </si>
  <si>
    <t>Built 2023. Shell $25 vs finished $35 (A36) =&gt; ~+$10/m² for fit-out in same building.</t>
  </si>
  <si>
    <t>A38</t>
  </si>
  <si>
    <t>Onyx BC (CMWP broker page) – 200–3,400 m² shell</t>
  </si>
  <si>
    <t>Mirzo-Ulug'bek, ul. Akkurgan (Oqqo'rg'on) 31-33</t>
  </si>
  <si>
    <t>B (CMWP)</t>
  </si>
  <si>
    <t>available 200–3,400 m²; basis not stated</t>
  </si>
  <si>
    <t>of 10</t>
  </si>
  <si>
    <t>shell ('под отделку'); ceiling 3.5 m; 2 lifts</t>
  </si>
  <si>
    <t>cmwp.uz/arenda/onyx</t>
  </si>
  <si>
    <t>https://cmwp.uz/arenda/onyx</t>
  </si>
  <si>
    <t>Built 2023 per CMWP (afisha.uz 2020: developer NovaStroy, 10 floors, 7,650 m² offices). Up to 3,400 m² still available.</t>
  </si>
  <si>
    <t>A39</t>
  </si>
  <si>
    <t>C-Space Yunusabad (serviced/flex office)</t>
  </si>
  <si>
    <t>Yunusobod, 12th kvartal, 20a; 3 min walk to Turkiston metro</t>
  </si>
  <si>
    <t>serviced office in 5-storey building</t>
  </si>
  <si>
    <t>100 m² offered</t>
  </si>
  <si>
    <t>finished; ceiling 3 m; 1 lift</t>
  </si>
  <si>
    <t>'spacious parking'</t>
  </si>
  <si>
    <t>cmwp.uz/arenda/c-space-yunusabad</t>
  </si>
  <si>
    <t>https://cmwp.uz/arenda/c-space-yunusabad</t>
  </si>
  <si>
    <t>Built 2018. Restaurant Jungle Family Club, CoffeeMen on site.</t>
  </si>
  <si>
    <t>A40</t>
  </si>
  <si>
    <t>UzOman Square &amp; Nova Minor – owner's representative price list (GBC)</t>
  </si>
  <si>
    <t>UzOman Square: Amir Temur 88A; Nova Minor BC: ul. Sharaf Rashidov 99A</t>
  </si>
  <si>
    <t>~3.2 / ~3.7 (est.)</t>
  </si>
  <si>
    <t>UzOman Square: A per owner's site; Nova Minor: not stated</t>
  </si>
  <si>
    <t>UzOman Square 120–10,000 m²; Nova Minor 48–178 m²</t>
  </si>
  <si>
    <t>ready fit-out, open space &amp; cabinet layouts</t>
  </si>
  <si>
    <t>not stated on page</t>
  </si>
  <si>
    <t>not stated for these two (other BCs on same page are marked 'всё включено')</t>
  </si>
  <si>
    <t>UzOman Square 60 spaces; Nova Minor 35 spaces</t>
  </si>
  <si>
    <t>GBC – 'представляем интересы владельцев', no commission for tenant</t>
  </si>
  <si>
    <t>gbcoffice.uz price list</t>
  </si>
  <si>
    <t>https://gbcoffice.uz/</t>
  </si>
  <si>
    <t>UzOman Square 420,000 UZS/m² (=$35.47); Nova Minor 305,000 UZS/m² (=$25.76). Same page: Trilliant 502,000; Infinity 461,700; Limaa 264,000 UZS/m².</t>
  </si>
  <si>
    <t>A42</t>
  </si>
  <si>
    <t>IT Park cluster BC – 700 m² (507 m² effective), 5th floor</t>
  </si>
  <si>
    <t>Mirzo-Ulug'bek, IT Park</t>
  </si>
  <si>
    <t>~1.7 (est.; uybor pins for 'IT Park, INHA' = 1.4–2.0 km)</t>
  </si>
  <si>
    <t>'class A infrastructure' per ad</t>
  </si>
  <si>
    <t>OLX: total 700 / effective 507 m² (=&gt; 27.6% loading if rent is charged on total)</t>
  </si>
  <si>
    <t>5 of 25</t>
  </si>
  <si>
    <t>finished ('Авторский проект'); ceiling 3 m</t>
  </si>
  <si>
    <t>created 2026-07-02; refreshed 2026-09-18</t>
  </si>
  <si>
    <t>OLX 65211231</t>
  </si>
  <si>
    <t>https://www.olx.uz/d/obyavlenie/it-park-arenda-ofis-ID4pCq3.html</t>
  </si>
  <si>
    <t>A43</t>
  </si>
  <si>
    <t>IT Park cluster BC – 700 m², 5th floor of 20</t>
  </si>
  <si>
    <t>~1.7 (est.)</t>
  </si>
  <si>
    <t>total = effective 700 per OLX fields</t>
  </si>
  <si>
    <t>5 of 20</t>
  </si>
  <si>
    <t>parking for residents and guests</t>
  </si>
  <si>
    <t>created 2026-06-23; refreshed 2026-09-18</t>
  </si>
  <si>
    <t>OLX 65101504</t>
  </si>
  <si>
    <t>https://www.olx.uz/d/obyavlenie/arenda-ofisov-v-it-park-ID4p9Sg.html</t>
  </si>
  <si>
    <t>Ad names EPAM, iTransition, Vention, MightyCall among 40+ IT firms in the cluster.</t>
  </si>
  <si>
    <t>A44</t>
  </si>
  <si>
    <t>IT Park – 'new business centre', 500–1,500 m², 5th floor</t>
  </si>
  <si>
    <t>500–1,500 m²</t>
  </si>
  <si>
    <t>created 2026-07-23; refreshed 2026-09-18</t>
  </si>
  <si>
    <t>OLX 65457725</t>
  </si>
  <si>
    <t>https://www.olx.uz/d/obyavlenie/ofis-v-arendu-it-park-za-vygodnuyu-tsenu-novyy-biznes-tsentr-ID4qExL.html</t>
  </si>
  <si>
    <t>Twin ad OLX 65635704 (1,500 m²) – see excluded.</t>
  </si>
  <si>
    <t>A45</t>
  </si>
  <si>
    <t>IT Park BC – 933 m² shell, 17th floor</t>
  </si>
  <si>
    <t>Mirzo-Ulug'bek, landmark IT Park</t>
  </si>
  <si>
    <t>17</t>
  </si>
  <si>
    <t>shell ('Коробка')</t>
  </si>
  <si>
    <t>created 2025-10-23; refreshed 2026-09-16</t>
  </si>
  <si>
    <t>OLX 61965993</t>
  </si>
  <si>
    <t>https://www.olx.uz/d/obyavlenie/arenda-pomescheniya-it-park-933m2-ID4c0bw.html</t>
  </si>
  <si>
    <t>On market ~11 months.</t>
  </si>
  <si>
    <t>A46</t>
  </si>
  <si>
    <t>BC at Mustaqillik ave. 59 – 125 m² (cabinets 40 + 25 m²)</t>
  </si>
  <si>
    <t>Mirzo-Ulug'bek, pr. Mustaqillik 59 (Hamid Olimjon)</t>
  </si>
  <si>
    <t>3.6 (pin-based)</t>
  </si>
  <si>
    <t>office in 7-storey BC</t>
  </si>
  <si>
    <t>5 of 7</t>
  </si>
  <si>
    <t>finished, average ('sredniy'); AC + heating; FUJI lifts; 24/7</t>
  </si>
  <si>
    <t>incl. – '250000м² с учётом НДС'</t>
  </si>
  <si>
    <t>INCLUDED: security, utilities (electricity, cold water, heating), VAT</t>
  </si>
  <si>
    <t>not stated (uybor ad)</t>
  </si>
  <si>
    <t>created 2026-08-06; expires 2026-09-20</t>
  </si>
  <si>
    <t>uybor 1319146</t>
  </si>
  <si>
    <t>https://uybor.uz/listings/1319146</t>
  </si>
  <si>
    <t>Ad price field 28,000,000 UZS total (=224,000/m²) vs text 250,000/m² – text figure used.</t>
  </si>
  <si>
    <t>B01</t>
  </si>
  <si>
    <t>Trilliant BC – 250 m², 7th floor</t>
  </si>
  <si>
    <t>Shahrisabz st. (Trilliant), CBD</t>
  </si>
  <si>
    <t>office in BC – class A benchmark</t>
  </si>
  <si>
    <t>A+ (GBC, CMWP list) / A (CMWP page)</t>
  </si>
  <si>
    <t>total = effective 250 per OLX fields</t>
  </si>
  <si>
    <t>7 of 17</t>
  </si>
  <si>
    <t>finished ('Авторский проект'); ceiling 4.4 m</t>
  </si>
  <si>
    <t>owner-side ('БЕЗ КОМИССИИ'), user Билол</t>
  </si>
  <si>
    <t>OLX 65211397</t>
  </si>
  <si>
    <t>https://www.olx.uz/d/obyavlenie/arenda-v-biznes-tsentre-trilliant-bez-komissii-ID4pCsJ.html</t>
  </si>
  <si>
    <t>Other Trilliant asks seen today: 117 m² @45$ incl. НДФЛ (OLX 65749270); whole 13th floor 1,674 m² furnished @55 (OLX 65555237) – @60 via other agents; CMWP $38 excl. VAT (fitted, 90–500 m²); GBC 502,000 UZS/m² 'all-inclusive' (=$42.40).</t>
  </si>
  <si>
    <t>B02</t>
  </si>
  <si>
    <t>Trilliant BC – whole 13th floor 1,674 m², furnished</t>
  </si>
  <si>
    <t>Trilliant, CBD</t>
  </si>
  <si>
    <t>13</t>
  </si>
  <si>
    <t>new designer fit-out + furniture; 250–300 workplaces; 6 meeting rooms</t>
  </si>
  <si>
    <t>20 dedicated parking spaces</t>
  </si>
  <si>
    <t>Rizo Capital &amp; Partners ('commission: no')</t>
  </si>
  <si>
    <t>created 2026-07-31; refreshed 2026-09-14</t>
  </si>
  <si>
    <t>OLX 65555237</t>
  </si>
  <si>
    <t>https://www.olx.uz/d/obyavlenie/sdam-prestizhnyy-predstavitelskiy-ofis-1674m2-v-bts-a-klassa-trilliant-ID4r3Ux.html</t>
  </si>
  <si>
    <t>Same floor listed by ≥5 other agents at 55–65 у.е.</t>
  </si>
  <si>
    <t>B03</t>
  </si>
  <si>
    <t>Trilliant (CMWP broker page) – 90–500 m² fitted</t>
  </si>
  <si>
    <t>Shahrisabz 30a, CBD; 3 min walk Yunus Rajabiy metro</t>
  </si>
  <si>
    <t>A (CMWP page)</t>
  </si>
  <si>
    <t>90–500 m²</t>
  </si>
  <si>
    <t>of 13</t>
  </si>
  <si>
    <t>fitted; ceiling 4.4 m; 8 lifts; 4-pipe system</t>
  </si>
  <si>
    <t>cmwp.uz/arenda/trilliant-1</t>
  </si>
  <si>
    <t>https://cmwp.uz/arenda/trilliant-1</t>
  </si>
  <si>
    <t>Built 2023; InterContinental hotel in complex.</t>
  </si>
  <si>
    <t>B04</t>
  </si>
  <si>
    <t>Orient BC (CMWP) – 150 m² fitted</t>
  </si>
  <si>
    <t>pr. Oloy Bozori 64, CBD; 3 min walk A.Qodiriy metro</t>
  </si>
  <si>
    <t>A (CMWP)</t>
  </si>
  <si>
    <t>150 m² (list page: 150–300)</t>
  </si>
  <si>
    <t>of 12</t>
  </si>
  <si>
    <t>fitted; ceiling 4 m; VRF; 5 lifts</t>
  </si>
  <si>
    <t>cmwp.uz/arenda/orient-1</t>
  </si>
  <si>
    <t>https://cmwp.uz/arenda/orient-1</t>
  </si>
  <si>
    <t>Built 2021.</t>
  </si>
  <si>
    <t>B05</t>
  </si>
  <si>
    <t>Infinity BC Tower 1 (CMWP) – 111–3,900 m² shell</t>
  </si>
  <si>
    <t>ul. Istiqbol 45/5 (corner A.Qodiriy), CBD</t>
  </si>
  <si>
    <t>~5.0 (est.)</t>
  </si>
  <si>
    <t>111–3,900 m²</t>
  </si>
  <si>
    <t>shell ('под отделку'); 7 lifts</t>
  </si>
  <si>
    <t>256 spaces on 7 levels</t>
  </si>
  <si>
    <t>cmwp.uz/arenda/infinity</t>
  </si>
  <si>
    <t>https://cmwp.uz/arenda/infinity</t>
  </si>
  <si>
    <t>Built 2024. GBC quotes 461,700 UZS/m² (=$39.00) with ready fit-out, 56–9,300 m², 250 spaces.</t>
  </si>
  <si>
    <t>B06</t>
  </si>
  <si>
    <t>Summit BC (CMWP) – 200–3,000 m² shell</t>
  </si>
  <si>
    <t>ul. Botir Zokirov, Tashkent City; 1 min walk Pakhtakor metro</t>
  </si>
  <si>
    <t>~6.5 (est.)</t>
  </si>
  <si>
    <t>A+ (CMWP)</t>
  </si>
  <si>
    <t>200–3,000 m²</t>
  </si>
  <si>
    <t>of 30</t>
  </si>
  <si>
    <t>shell ('под отделку'); 10 lifts</t>
  </si>
  <si>
    <t>cmwp.uz/arenda/summit</t>
  </si>
  <si>
    <t>https://cmwp.uz/arenda/summit</t>
  </si>
  <si>
    <t>Built 2024. Spot.uz 11.09.2026 (CMWP): Summit filling slowly.</t>
  </si>
  <si>
    <t>B07</t>
  </si>
  <si>
    <t>Forum BC (A+) – 718 m² furnished, 11th floor</t>
  </si>
  <si>
    <t>ul. Alisher Navoi 16</t>
  </si>
  <si>
    <t>~5.7 (est.)</t>
  </si>
  <si>
    <t>A+ (as advertised)</t>
  </si>
  <si>
    <t>total = effective 718 per OLX fields</t>
  </si>
  <si>
    <t>11 of 12</t>
  </si>
  <si>
    <t>finished + furniture included; own WC; reception, meeting room, kitchen on floor; ceiling 3.5 m</t>
  </si>
  <si>
    <t>surface parking 500 spaces (ad)</t>
  </si>
  <si>
    <t>created 2026-08-21 (29 days old, not refreshed)</t>
  </si>
  <si>
    <t>OLX 65796335</t>
  </si>
  <si>
    <t>https://www.olx.uz/d/obyavlenie/ofis-718-m-v-bts-forum-a-11-etazh-s-mebelyu-i-svoim-san-uzlom-ID4s4Dd.html</t>
  </si>
  <si>
    <t>8 KONE lifts; restaurant; conference halls up to 108 pers. (residents −20%); SPA.</t>
  </si>
  <si>
    <t>B08</t>
  </si>
  <si>
    <t>BC 'Sankt-Peterburg' (class A) – 360 m² white box</t>
  </si>
  <si>
    <t>pr. Alisher Navoi 15, Pakhtakor metro</t>
  </si>
  <si>
    <t>5.7 (pin-based)</t>
  </si>
  <si>
    <t>white box; panoramic glazing; uninterrupted power; access control; 24/7 security</t>
  </si>
  <si>
    <t>2-level underground parking</t>
  </si>
  <si>
    <t>uybor 1321530</t>
  </si>
  <si>
    <t>https://uybor.uz/listings/1321530</t>
  </si>
  <si>
    <t>151,200,000 UZS/month total.</t>
  </si>
  <si>
    <t>Ground floor 110 m², first line, Bog'ishamol st.</t>
  </si>
  <si>
    <t>Yunusobod, ul. Bog'ishamol, landmark Bodomzor mosque &amp; metro</t>
  </si>
  <si>
    <t>ground-floor retail / cafe / office (9-storey residential building)</t>
  </si>
  <si>
    <t>OLX: total = effective 110</t>
  </si>
  <si>
    <t>1 of 9</t>
  </si>
  <si>
    <t>finished ('Авторский проект'), 4 rooms; ceiling 3 m</t>
  </si>
  <si>
    <t>broker – AURUM_Property (commission: yes)</t>
  </si>
  <si>
    <t>created 2026-09-18</t>
  </si>
  <si>
    <t>OLX 66114193</t>
  </si>
  <si>
    <t>https://www.olx.uz/d/obyavlenie/arenda-pomescheniya-vdol-dorogi-or-badamzar-mechet-i-metro-110m-ID4tpjX.html</t>
  </si>
  <si>
    <t>2,500 $/month, negotiable. Same street as subject. Twin ad 66114577.</t>
  </si>
  <si>
    <t>Ground floor 330 m², first line, Bodomzor mosque</t>
  </si>
  <si>
    <t>Yunusobod, roadside, landmark Bodomzor mosque</t>
  </si>
  <si>
    <t>ground-floor retail / free-use</t>
  </si>
  <si>
    <t>finished (euro), open space</t>
  </si>
  <si>
    <t>broker – ДилЬноз (commission: yes)</t>
  </si>
  <si>
    <t>OLX 66119558</t>
  </si>
  <si>
    <t>https://www.olx.uz/d/obyavlenie/arenda-nezhiloe-330m2-or-r-badamzar-mechet-ID4tqIu.html</t>
  </si>
  <si>
    <t>7,000 у.е./month, negotiable.</t>
  </si>
  <si>
    <t>Ground floor 340 m², Chinobod street building</t>
  </si>
  <si>
    <t>~1.1 (est.)</t>
  </si>
  <si>
    <t>ground-floor retail / bank / clinic / gym</t>
  </si>
  <si>
    <t>1st floor 340 m² of 700 m² building (2nd floor 358 m² = A04)</t>
  </si>
  <si>
    <t>1 of 2</t>
  </si>
  <si>
    <t>not stated (OLX twin: pre-finish)</t>
  </si>
  <si>
    <t>floors let separately</t>
  </si>
  <si>
    <t>advertiser type 2 (agent/representative), user xusan85</t>
  </si>
  <si>
    <t>published 2026-09-05</t>
  </si>
  <si>
    <t>joymee 436750</t>
  </si>
  <si>
    <t>https://joymee.uz/ru/announcements/436750</t>
  </si>
  <si>
    <t>Two separate entrances. Nearest ground-floor comparable to subject.</t>
  </si>
  <si>
    <t>Ground floor 420 m² of 10-storey BC, Gidromettsentr (showroom/cafe)</t>
  </si>
  <si>
    <t>Yunusobod, Gidromettsentr, roadside</t>
  </si>
  <si>
    <t>ground-floor retail in BC (showroom / cafe / restaurant)</t>
  </si>
  <si>
    <t>building advertised as class A (A07)</t>
  </si>
  <si>
    <t>shell ('Черновая отделка'); ceiling 3.98 m; separate entrance; panoramic windows; new ventilation</t>
  </si>
  <si>
    <t>own parking for 15 cars</t>
  </si>
  <si>
    <t>created 2026-06-30; refreshed 2026-09-14</t>
  </si>
  <si>
    <t>OLX 65184337</t>
  </si>
  <si>
    <t>https://www.olx.uz/d/obyavlenie/pervyy-etazh-420m2-biznes-tsentr-vdol-dorogi-idealno-pod-avtosalon-f88-ID4pwqh.html</t>
  </si>
  <si>
    <t>Ground-floor premium in same BC: 28 vs 20 $/m² for upper floors (+40%).</t>
  </si>
  <si>
    <t>Ground floor 254 m², new build, first line (US embassy area)</t>
  </si>
  <si>
    <t>Yunusobod, landmark US embassy</t>
  </si>
  <si>
    <t>ground-floor retail / showroom / office</t>
  </si>
  <si>
    <t>1 of 8</t>
  </si>
  <si>
    <t>partly fitted ('Частично сделан'); stained-glass windows; ceiling 4 m; warm floors</t>
  </si>
  <si>
    <t>broker – Ришат / KNT (commission: yes)</t>
  </si>
  <si>
    <t>created 2025-12-29; refreshed 2026-09-18</t>
  </si>
  <si>
    <t>OLX 62843562</t>
  </si>
  <si>
    <t>https://www.olx.uz/d/obyavlenie/arenda-pomescheniya-ot-knt-254m2-1-liniya-yunusabadskiy-r-n-ID4fGtQ.html</t>
  </si>
  <si>
    <t>On market ~9 months. Second agent: OLX 65845130.</t>
  </si>
  <si>
    <t>Ground floor 369 m², ul. Osiyo / Novomoskovskaya</t>
  </si>
  <si>
    <t>Yunusobod, ul. Osiyo, Novomoskovskaya, roadside</t>
  </si>
  <si>
    <t>ground-floor retail</t>
  </si>
  <si>
    <t>needs fit-out; open space</t>
  </si>
  <si>
    <t>broker – Granduz Invest (commission: yes)</t>
  </si>
  <si>
    <t>created 2025-04-22; refreshed 2026-09-17</t>
  </si>
  <si>
    <t>OLX 59480619</t>
  </si>
  <si>
    <t>https://www.olx.uz/d/obyavlenie/novomoskovskaya-sdaetsya-v-arendu-pomeschenie-vdol-dorogi-369m2-ID41zCP.html</t>
  </si>
  <si>
    <t>6,500 у.е./month. On market ~17 months.</t>
  </si>
  <si>
    <t>Ground floor 317 m², Novomoskovskaya / ul. Osiyo</t>
  </si>
  <si>
    <t>Yunusobod, ul. Osiyo, Novomoskovskaya</t>
  </si>
  <si>
    <t>broker – Granduz Invest</t>
  </si>
  <si>
    <t>created 2026-04-14; refreshed 2026-09-14</t>
  </si>
  <si>
    <t>OLX 64272390</t>
  </si>
  <si>
    <t>https://www.olx.uz/d/obyavlenie/novomoskovskaya-ul-osie-sdaetsya-v-arendu-pomeschenie-vdol-dorogi-317m2-ID4lGbs.html</t>
  </si>
  <si>
    <t>8,000 у.е./month.</t>
  </si>
  <si>
    <t>Ground floor 252 m², ul. Osiyo / Novomoskovskaya</t>
  </si>
  <si>
    <t>created 2025-11-21; refreshed 2026-09-13</t>
  </si>
  <si>
    <t>OLX 62341475</t>
  </si>
  <si>
    <t>https://www.olx.uz/d/obyavlenie/ul-osie-novomoskovskaya-sdaetsya-v-arendu-pomeschenie-vdol-dorogi-252m2-ID4dzRF.html</t>
  </si>
  <si>
    <t>9,500 у.е./month – top of range; on market ~10 months.</t>
  </si>
  <si>
    <t>Ground floor 230 m², Shohsaroy (Shifo Nur clinic)</t>
  </si>
  <si>
    <t>Yunusobod, Shohsaroy, Shifo Nur clinic, roadside</t>
  </si>
  <si>
    <t>created 2026-01-27; refreshed 2026-09-18</t>
  </si>
  <si>
    <t>OLX 63219100</t>
  </si>
  <si>
    <t>https://www.olx.uz/d/obyavlenie/yunusabad-shifo-nur-sdaetsya-v-arendu-pomeschenie-vdol-dorogi-230m2-ID4hgaU.html</t>
  </si>
  <si>
    <t>4,600 у.е./month.</t>
  </si>
  <si>
    <t>Ground floor 170 m², Badamzar / Radisson, furnished</t>
  </si>
  <si>
    <t>Yunusobod, Badamzar, Radisson</t>
  </si>
  <si>
    <t>ground-floor office/retail</t>
  </si>
  <si>
    <t>finished (euro), 4 rooms, furniture &amp; equipment</t>
  </si>
  <si>
    <t>created 2026-06-13; refreshed 2026-09-13</t>
  </si>
  <si>
    <t>OLX 64987930</t>
  </si>
  <si>
    <t>https://www.olx.uz/d/obyavlenie/badamzar-redison-sdaetsya-v-arendu-pomeschenie-evro-ofis-170m2-ID4oGkq.html</t>
  </si>
  <si>
    <t>4,000 у.е./month.</t>
  </si>
  <si>
    <t>Ground floor 500 m², Ts-6, Amir Temur avenue</t>
  </si>
  <si>
    <t>Yunusobod, Ts-6, pr. Amir Temur, first line</t>
  </si>
  <si>
    <t>ground-floor retail / showroom</t>
  </si>
  <si>
    <t>finished, open space</t>
  </si>
  <si>
    <t>broker – Шавкат (commission: yes)</t>
  </si>
  <si>
    <t>created 2026-09-09; refreshed 2026-09-16</t>
  </si>
  <si>
    <t>OLX 66016669</t>
  </si>
  <si>
    <t>https://www.olx.uz/d/obyavlenie/arenda-pomescheniya-vdol-dorogi-500m2-or-r-ts6-prospekt-amir-temur-ID4sZVZ.html</t>
  </si>
  <si>
    <t>'20 $ (минимальный торг)'. 2 more twin ads in list view.</t>
  </si>
  <si>
    <t>Roadside premises 300–3,000 m² at Shahriston metro, Amir Temur st.</t>
  </si>
  <si>
    <t>Yunusobod, Shahriston metro, ul. Amir Temur, roadside</t>
  </si>
  <si>
    <t>retail / bank / fitness / clinic / office (divisible from 300 m²)</t>
  </si>
  <si>
    <t>300–3,000 m²</t>
  </si>
  <si>
    <t>not stated; ceiling 4 m</t>
  </si>
  <si>
    <t>owner – 'Без комиссии и без риэлторских услуг', user Шухрат</t>
  </si>
  <si>
    <t>created 2026-01-10; refreshed 2026-09-17</t>
  </si>
  <si>
    <t>OLX 62984043</t>
  </si>
  <si>
    <t>https://www.olx.uz/d/obyavlenie/sdam-v-arendu-pomeschenie-vdol-dorogi-metro-shahristan-ul-amira-t-sh83-ID4gh1F.html</t>
  </si>
  <si>
    <t>Possibly the podium of the new 12-storey BC (A05: floors 1–2 = 1,800 m² each) – not confirmed. On market ~8 months.</t>
  </si>
  <si>
    <t>Ready restaurant 500 m², Gidromettsentr</t>
  </si>
  <si>
    <t>Yunusobod, landmark Gidromettsentr, roadside</t>
  </si>
  <si>
    <t>restaurant (fitted, with furniture &amp; equipment)</t>
  </si>
  <si>
    <t>designer interior, furniture, equipment</t>
  </si>
  <si>
    <t>deposit required (amount not stated)</t>
  </si>
  <si>
    <t>broker (commission: yes)</t>
  </si>
  <si>
    <t>created 2026-09-06; refreshed 2026-09-13</t>
  </si>
  <si>
    <t>OLX 65974935</t>
  </si>
  <si>
    <t>https://www.olx.uz/d/obyavlenie/gotovyy-restoran-500-m2-na-yunusabade-gidromedtsentr-ID4sP5R.html</t>
  </si>
  <si>
    <t>8,000 у.е./month, negotiable.</t>
  </si>
  <si>
    <t>Detached single-storey restaurant building 460 m² (ex Homies BBQ / Safari)</t>
  </si>
  <si>
    <t>Yunusobod (close to city centre; exact address not stated in excerpt)</t>
  </si>
  <si>
    <t>restaurant – detached building</t>
  </si>
  <si>
    <t>1 of 1</t>
  </si>
  <si>
    <t>vacant, needs renovation (kitchen needs major works); hall ceiling 5 m</t>
  </si>
  <si>
    <t>private owner – Andrey Kan ('commission: no')</t>
  </si>
  <si>
    <t>OLX 66017826</t>
  </si>
  <si>
    <t>https://www.olx.uz/d/obyavlenie/kafe-restoran-ijarasi-460-m-homies-bbq-safari-ID4t0fE.html</t>
  </si>
  <si>
    <t>10,000 у.е./month, negotiable.</t>
  </si>
  <si>
    <t>Ready cafe 256 m² (2 levels + terrace), ЖК Kazakhstan</t>
  </si>
  <si>
    <t>Yunusobod, ЖК 'Казахстан' (Ts-6/Minor)</t>
  </si>
  <si>
    <t>~3.5 (pin-based for ЖК Kazakhstan)</t>
  </si>
  <si>
    <t>cafe / restaurant (fitted)</t>
  </si>
  <si>
    <t>1 (2 levels)</t>
  </si>
  <si>
    <t>fitted cafe, furniture, chiller, warm floors, summer terrace</t>
  </si>
  <si>
    <t>'5500у.е. + НДФЛ'</t>
  </si>
  <si>
    <t>broker – Богдан (commission 50% of one month)</t>
  </si>
  <si>
    <t>created 2025-12-27; refreshed 2026-09-18</t>
  </si>
  <si>
    <t>OLX 62822119</t>
  </si>
  <si>
    <t>https://www.olx.uz/d/obyavlenie/arenda-kafe-v-prestizhnom-rayone-256m2-ID4fATZ.html</t>
  </si>
  <si>
    <t>On market ~9 months; older twin ad 58076093 (Jan-2025).</t>
  </si>
  <si>
    <t>280 m² (ground floor 180 + basement 100), ul. Gulguncha 48</t>
  </si>
  <si>
    <t>Yunusobod, ul. Gulguncha 48, landmark 17th city hospital, first line</t>
  </si>
  <si>
    <t>ground floor + basement (cafe/shop/office)</t>
  </si>
  <si>
    <t>1st floor 180 m² + −1 floor 100 m²</t>
  </si>
  <si>
    <t>1 and −1</t>
  </si>
  <si>
    <t>good fit-out; 2 entrances; own yard; CCTV, alarm</t>
  </si>
  <si>
    <t>'от собственника' per ad; account Диёр Комерция (OLX field commission: yes)</t>
  </si>
  <si>
    <t>created 2026-06-18; refreshed 2026-09-14</t>
  </si>
  <si>
    <t>OLX 65042065</t>
  </si>
  <si>
    <t>https://www.olx.uz/d/obyavlenie/sdaetsya-kommercheskoe-pomeschenie-ot-sobstvennika-ul-gulguncha-yunusabad-ID4oUpz.html</t>
  </si>
  <si>
    <t>3,500 у.е./month blended.</t>
  </si>
  <si>
    <t>High Town mall area – 4-storey 604 m² premises, first line</t>
  </si>
  <si>
    <t>Yunusobod, ТЦ 'High Town'</t>
  </si>
  <si>
    <t>restaurant / cafe / shop / showroom (4 levels)</t>
  </si>
  <si>
    <t>total = effective 604 per OLX fields</t>
  </si>
  <si>
    <t>4 levels</t>
  </si>
  <si>
    <t>average ('Средний'); ceiling 3 m</t>
  </si>
  <si>
    <t>broker – Muhammad Sodiq (commission: yes)</t>
  </si>
  <si>
    <t>created 2026-09-16</t>
  </si>
  <si>
    <t>OLX 66097649</t>
  </si>
  <si>
    <t>https://www.olx.uz/d/obyavlenie/tts-high-town-nezhiloe-pomeschenie-604kv-m-pervaya-liniya-top-lokatsiya-ID4tl17.html</t>
  </si>
  <si>
    <t>7,000 у.е./month 'срочно'. Two more agents list same object (one describes it as a round 4-storey building). Closest retail/F&amp;B comparable to subject.</t>
  </si>
  <si>
    <t>145 m² part of non-residential building near High Town mall / Chinobod sanatorium</t>
  </si>
  <si>
    <t>Yunusobod, near Chinobod sanatorium, walking distance to ТЦ High Town</t>
  </si>
  <si>
    <t>free-use / office</t>
  </si>
  <si>
    <t>of 2</t>
  </si>
  <si>
    <t>advertiser type 2, Zafarkhon</t>
  </si>
  <si>
    <t>published 2026-09-03</t>
  </si>
  <si>
    <t>joymee 528733</t>
  </si>
  <si>
    <t>https://joymee.uz/ru/announcements/528733</t>
  </si>
  <si>
    <t>1,250 у.е./month. Also on OLX (65933027, 'Arenda Yunusobod', 145 m², 1,250).</t>
  </si>
  <si>
    <t>Ground floor 135 m², '2.5 km from SamPI'</t>
  </si>
  <si>
    <t>Yunusobod (pin 41.3606, 69.3355)</t>
  </si>
  <si>
    <t>2.1 (pin-based)</t>
  </si>
  <si>
    <t>ground-floor retail / office</t>
  </si>
  <si>
    <t>1 of 7</t>
  </si>
  <si>
    <t>finished ('Авторский проект'), open space</t>
  </si>
  <si>
    <t>2–3 spaces</t>
  </si>
  <si>
    <t>broker (advertiser type 2), abdurahim</t>
  </si>
  <si>
    <t>published 2026-09-01</t>
  </si>
  <si>
    <t>joymee 526314</t>
  </si>
  <si>
    <t>https://joymee.uz/ru/announcements/526314</t>
  </si>
  <si>
    <t>1,300 у.е./month, negotiable.</t>
  </si>
  <si>
    <t>Ground floor 319 m² (285 effective), near IT Park HQ</t>
  </si>
  <si>
    <t>Mirzo-Ulug'bek, landmark IT Park headquarters</t>
  </si>
  <si>
    <t>OLX: total 319 / effective 285</t>
  </si>
  <si>
    <t>shell ('Черновая отделка'); ceiling 4 m</t>
  </si>
  <si>
    <t>owner-side ('commission: no'), user Ринат</t>
  </si>
  <si>
    <t>created 2026-06-15; refreshed 2026-09-16</t>
  </si>
  <si>
    <t>OLX 65013773</t>
  </si>
  <si>
    <t>https://www.olx.uz/d/obyavlenie/arenda-pomescheniya-290-m2-pod-lyuboy-vid-deyatelnosti-ID4oN3f.html</t>
  </si>
  <si>
    <t>Duplex 172 + 172 m² (ground floor + basement), Kabelny zavod / IT Park</t>
  </si>
  <si>
    <t>Mirzo-Ulug'bek, landmark Кабельный завод, IT Park</t>
  </si>
  <si>
    <t>~2.0 (est.)</t>
  </si>
  <si>
    <t>ground floor + basement duplex</t>
  </si>
  <si>
    <t>172 m² ground + 172 m² basement</t>
  </si>
  <si>
    <t>1 and basement of 7</t>
  </si>
  <si>
    <t>incl. – 'Цена указано с учетом налога'</t>
  </si>
  <si>
    <t>prepayment 2 months</t>
  </si>
  <si>
    <t>broker – GARANT agency</t>
  </si>
  <si>
    <t>created 2023-11-23; refreshed 2026-09-15</t>
  </si>
  <si>
    <t>OLX 51378011</t>
  </si>
  <si>
    <t>https://www.olx.uz/d/obyavlenie/sdaetsya-kommercheskoe-pomeschenie-1-vaya-liniya-ID3tzLB.html</t>
  </si>
  <si>
    <t>4,500 у.е./month blended. Listed since Nov-2023.</t>
  </si>
  <si>
    <t>Ground floor 170 m² with yard, ul. Kibray 57</t>
  </si>
  <si>
    <t>Mirzo-Ulug'bek, ul. Kibray 57 (500 m to Buyuk Ipak Yo'li metro)</t>
  </si>
  <si>
    <t>3.0 (pin-based)</t>
  </si>
  <si>
    <t>ground-floor office (house-type, yard, pool)</t>
  </si>
  <si>
    <t>10 private spaces at entrance</t>
  </si>
  <si>
    <t>smaller area possible</t>
  </si>
  <si>
    <t>created 2026-09-04</t>
  </si>
  <si>
    <t>uybor 1320803</t>
  </si>
  <si>
    <t>https://uybor.uz/listings/1320803</t>
  </si>
  <si>
    <t>D01</t>
  </si>
  <si>
    <t>Basement 220 m² of business centre at Shahriston metro</t>
  </si>
  <si>
    <t>Yunusobod, 'прямо у метро Шахристан'</t>
  </si>
  <si>
    <t>basement in BC (gaming club / office / storage)</t>
  </si>
  <si>
    <t>basement</t>
  </si>
  <si>
    <t>finished (euro); AC, ventilation, own transformer substation; 24/7</t>
  </si>
  <si>
    <t>owner-side ('commission: no'), user Рамшид Хусанов</t>
  </si>
  <si>
    <t>created 2026-02-07; refreshed 2026-09-17</t>
  </si>
  <si>
    <t>OLX 63379781</t>
  </si>
  <si>
    <t>https://www.olx.uz/d/obyavlenie/sdaetsya-v-arendu-tsokolnyy-etazh-biznes-tsentra-vozle-metro-ID4hWYx.html</t>
  </si>
  <si>
    <t>Best basement comparable (BC basement, nearest metro to subject). On market ~7 months.</t>
  </si>
  <si>
    <t>D02</t>
  </si>
  <si>
    <t>Semi-basement 177 m² (160 effective), shell – US embassy area</t>
  </si>
  <si>
    <t>Yunusobod, near US embassy</t>
  </si>
  <si>
    <t>semi-basement in 9-storey residential building</t>
  </si>
  <si>
    <t>OLX: total 177 / effective 160</t>
  </si>
  <si>
    <t>0 of 9</t>
  </si>
  <si>
    <t>shell; small windows; ceiling 3 m</t>
  </si>
  <si>
    <t>FIRST 6 MONTHS RENT-FREE if tenant does full fit-out; long-term lease welcome</t>
  </si>
  <si>
    <t>owner – Kamol ('Собственник')</t>
  </si>
  <si>
    <t>created 2026-09-14</t>
  </si>
  <si>
    <t>OLX 66068396</t>
  </si>
  <si>
    <t>https://www.olx.uz/d/obyavlenie/arenda-pomescheniya-na-tsokolnom-etazhe-orientir-posolstvo-ssha-ID4tdpi.html</t>
  </si>
  <si>
    <t>Ad text 2,200 у.е./month (=12.43/m²); OLX price field 1,800 (=10.17/m²). Negotiable.</t>
  </si>
  <si>
    <t>D03</t>
  </si>
  <si>
    <t>Semi-basement 103 m² with full windows – US embassy area</t>
  </si>
  <si>
    <t>semi-basement (office / atelier / storage)</t>
  </si>
  <si>
    <t>semi-basement</t>
  </si>
  <si>
    <t>fresh fit-out, 2 rooms, new WC</t>
  </si>
  <si>
    <t>private owner – Ирина ('Без комиссии')</t>
  </si>
  <si>
    <t>OLX 66046782</t>
  </si>
  <si>
    <t>https://www.olx.uz/d/obyavlenie/sdaetsya-v-arendu-tsokolnoe-pomeschenie-s-otlichnoy-lokatsiey-103kv-ID4t7MG.html</t>
  </si>
  <si>
    <t>795 у.е./month, negotiable.</t>
  </si>
  <si>
    <t>D04</t>
  </si>
  <si>
    <t>Semi-basement 195 m² of detached admin building, Badamzar / Radisson</t>
  </si>
  <si>
    <t>Yunusobod, Badamzar, Radisson, first line</t>
  </si>
  <si>
    <t>semi-basement office</t>
  </si>
  <si>
    <t>цокольный</t>
  </si>
  <si>
    <t>finished (euro); AC, ventilation, high ceilings</t>
  </si>
  <si>
    <t>convenient parking</t>
  </si>
  <si>
    <t>broker – Али (commission: yes)</t>
  </si>
  <si>
    <t>created 2026-09-11; refreshed 2026-09-18</t>
  </si>
  <si>
    <t>OLX 66035954</t>
  </si>
  <si>
    <t>https://www.olx.uz/d/obyavlenie/arenda-pomescheniya-v-tsentre-goroda-otd-stoyaschee-zdanie-badamzar-195m2-ID4t4Y2.html</t>
  </si>
  <si>
    <t>2,800 у.е./month, negotiable.</t>
  </si>
  <si>
    <t>D05</t>
  </si>
  <si>
    <t>Basement 80 m² in 9-storey residential building, Shahriston metro</t>
  </si>
  <si>
    <t>Yunusobod, inside the massif near Shahriston metro (pin 41.3530, 69.2881)</t>
  </si>
  <si>
    <t>2.4 (pin-based)</t>
  </si>
  <si>
    <t>basement (office)</t>
  </si>
  <si>
    <t>basement of 9</t>
  </si>
  <si>
    <t>average ('sredniy')</t>
  </si>
  <si>
    <t>created 2026-01-19; raised 2026-09-16</t>
  </si>
  <si>
    <t>uybor 1304665</t>
  </si>
  <si>
    <t>https://uybor.uz/listings/1304665</t>
  </si>
  <si>
    <t>800 USD/month. Small (&lt;100 m²).</t>
  </si>
  <si>
    <t>D06</t>
  </si>
  <si>
    <t>'Floor 0' premises 103 m² in 10-storey building, Shohsaroy</t>
  </si>
  <si>
    <t>Yunusobod, landmark Shohsaroy</t>
  </si>
  <si>
    <t>basement/semi-basement ('Этаж 0')</t>
  </si>
  <si>
    <t>0 of 10</t>
  </si>
  <si>
    <t>fresh fit-out, utilities connected</t>
  </si>
  <si>
    <t>broker – Tashkent_Prime (advertiser type 2)</t>
  </si>
  <si>
    <t>published 2026-09-08</t>
  </si>
  <si>
    <t>joymee 475055</t>
  </si>
  <si>
    <t>https://joymee.uz/ru/announcements/475055</t>
  </si>
  <si>
    <t>E01</t>
  </si>
  <si>
    <t>Whole building 2,000 m² behind the Zoo (WIST school), Bog'ishamol st.</t>
  </si>
  <si>
    <t>Mirzo-Ulug'bek side, ul. Bog'ishamol, 'за зоопарком, школа WIST'</t>
  </si>
  <si>
    <t>~1.0 (est.)</t>
  </si>
  <si>
    <t>whole building (HQ / clinic / school / bank)</t>
  </si>
  <si>
    <t>total area as advertised; GLA/usable basis and corridor coefficient not stated; 4 full floors + functional basement</t>
  </si>
  <si>
    <t>whole (4 + basement)</t>
  </si>
  <si>
    <t>'новый ремонт … полностью под ключ' (this ad); other agent: 'в процессе завершения ремонта', ceiling 3.8 m</t>
  </si>
  <si>
    <t>large parking on site</t>
  </si>
  <si>
    <t>long-term</t>
  </si>
  <si>
    <t>broker – Офис Топ (commission: yes)</t>
  </si>
  <si>
    <t>created 2026-08-18; refreshed 2026-09-18</t>
  </si>
  <si>
    <t>OLX 65761780</t>
  </si>
  <si>
    <t>https://www.olx.uz/d/obyavlenie/arenda-zdanie-or-r-shkola-wist-za-zooparkom-2000m2-ID4rWDS.html</t>
  </si>
  <si>
    <t>KEY COMPARABLE: same street, next to Zoo. Rizomulk group lists same building at 25,000 у.е./month (=12.5/m²) – OLX 66038185.</t>
  </si>
  <si>
    <t>E02</t>
  </si>
  <si>
    <t>Detached 4-level building 810 m², Bog'ishamol st. opposite SamPI</t>
  </si>
  <si>
    <t>Yunusobod, ul. Bog'ishamol, opposite SamPI institute, near Botanical Garden (uybor pin 41.34672, 69.31315)</t>
  </si>
  <si>
    <t>0.34 (pin-based, uybor)</t>
  </si>
  <si>
    <t>whole building (office / education / clinic)</t>
  </si>
  <si>
    <t>1st 140 + 2nd 175 + 3rd 175 + basement 145 + mansard 175 m²; + 350 m² land for parking</t>
  </si>
  <si>
    <t>whole (4 levels + basement)</t>
  </si>
  <si>
    <t>own 350 m² plot for parking</t>
  </si>
  <si>
    <t>not stated; any form of payment</t>
  </si>
  <si>
    <t>broker – OOO GOLD REAL ESTATE (commission 50% of first month)</t>
  </si>
  <si>
    <t>created 2026-04-30; refreshed 2026-09-16</t>
  </si>
  <si>
    <t>OLX 64476313</t>
  </si>
  <si>
    <t>https://www.olx.uz/d/obyavlenie/badamzar-ul-bogishamol-nedaleko-botanicheskiy-sad-sampi-4-urovnya-810kv-ID4mxex.html</t>
  </si>
  <si>
    <t>8,000 у.е./month, negotiable. CLOSEST comparable to subject (~350 m). On market ~4.5 months. Cross-posted on uybor (1319755).</t>
  </si>
  <si>
    <t>E03</t>
  </si>
  <si>
    <t>Detached building 3,150 m² for school/clinic, Yunusobod-19</t>
  </si>
  <si>
    <t>Yunusobod, 19th kvartal</t>
  </si>
  <si>
    <t>~2.9 (est.; uybor pin for 19th kvartal)</t>
  </si>
  <si>
    <t>OLX: total 3,150 / effective 2,900; 5 levels × 630 m²</t>
  </si>
  <si>
    <t>whole (5 levels)</t>
  </si>
  <si>
    <t>not stated; large passenger lift; ceiling 4 m; re-planning possible</t>
  </si>
  <si>
    <t>own territory</t>
  </si>
  <si>
    <t>broker – Shuhrat (commission: yes)</t>
  </si>
  <si>
    <t>created 2025-09-16; refreshed 2026-09-16</t>
  </si>
  <si>
    <t>OLX 61473259</t>
  </si>
  <si>
    <t>https://www.olx.uz/d/obyavlenie/sdaem-otdelno-stoyaschee-zdanie-pod-shkolu-ili-kliniku-yunusabad-sh83-ID49V0b.html</t>
  </si>
  <si>
    <t>On market 12 months.</t>
  </si>
  <si>
    <t>E04</t>
  </si>
  <si>
    <t>Building 2,500 m² on ul. Bodomzor (5 levels)</t>
  </si>
  <si>
    <t>Yunusobod, ul. Bodomzor, landmark mosque, roadside</t>
  </si>
  <si>
    <t>~2.3 (est.)</t>
  </si>
  <si>
    <t>OLX: total 2,500 / effective 2,000; basement + 3 floors + terrace</t>
  </si>
  <si>
    <t>whole</t>
  </si>
  <si>
    <t>being prepared for fit-out, to be done to tenant's needs by agreement</t>
  </si>
  <si>
    <t>broker – Денис (commission 50%)</t>
  </si>
  <si>
    <t>created 2026-07-26; refreshed 2026-09-03</t>
  </si>
  <si>
    <t>OLX 65493506</t>
  </si>
  <si>
    <t>https://www.olx.uz/d/obyavlenie/badamzar-zdanie-s-remontom-2500m2-v-dolgosrochnuyu-arendu-ID4qNQS.html</t>
  </si>
  <si>
    <t>30,000 у.е./month =&gt; 12.0 on total, 15.0 on effective area.</t>
  </si>
  <si>
    <t>E05</t>
  </si>
  <si>
    <t>Detached 2-storey building 1,200 m², Bodomzor mosque</t>
  </si>
  <si>
    <t>Yunusobod, landmark Bodomzor mosque</t>
  </si>
  <si>
    <t>whole (2 floors)</t>
  </si>
  <si>
    <t>with fit-out</t>
  </si>
  <si>
    <t>prepayment negotiable</t>
  </si>
  <si>
    <t>broker – Маъмур Makon</t>
  </si>
  <si>
    <t>created 2025-11-12; refreshed 2026-09-16</t>
  </si>
  <si>
    <t>OLX 62220813</t>
  </si>
  <si>
    <t>https://www.olx.uz/d/obyavlenie/arenda-otdelno-stoyaschaya-zdaniya-orientir-bodomzor-masdzhid-ID4d4tw.html</t>
  </si>
  <si>
    <t>E06</t>
  </si>
  <si>
    <t>Building 1,500 m² shell, 4 floors × 295 m², US embassy / 6th kvartal</t>
  </si>
  <si>
    <t>Yunusobod, 6th kvartal, landmark US embassy; first line 50 m from road</t>
  </si>
  <si>
    <t>OLX: total = effective 1,500; 'каждый этаж по 295м2'</t>
  </si>
  <si>
    <t>whole (4 floors)</t>
  </si>
  <si>
    <t>shell ('Коробка'); ceiling 4 m</t>
  </si>
  <si>
    <t>large own parking</t>
  </si>
  <si>
    <t>broker – KNT (commission 50%)</t>
  </si>
  <si>
    <t>created 2026-08-27; refreshed 2026-09-17</t>
  </si>
  <si>
    <t>OLX 65868534</t>
  </si>
  <si>
    <t>https://www.olx.uz/d/obyavlenie/arenda-zdaniya-1500m2-or-r-posolstvo-ameriki-6-kvartal-ID4snpI.html</t>
  </si>
  <si>
    <t>'14.000 у.е. старт'. Floor plate 295 m² ≈ subject's 294–338 m².</t>
  </si>
  <si>
    <t>E07</t>
  </si>
  <si>
    <t>Detached building 1,705 m², Gidromettsentr, first line</t>
  </si>
  <si>
    <t>Yunusobod, Gidromettsentr</t>
  </si>
  <si>
    <t>unfurnished</t>
  </si>
  <si>
    <t>created 2026-03-05; refreshed 2026-09-13</t>
  </si>
  <si>
    <t>OLX 63747887</t>
  </si>
  <si>
    <t>https://www.olx.uz/d/obyavlenie/arenda-otdelno-stoyashaya-zdaniya-1-liniya-orientir-gidromedtsentr-ID4jtJJ.html</t>
  </si>
  <si>
    <t>E08</t>
  </si>
  <si>
    <t>Detached 4-floor + basement building 1,462 m², first line</t>
  </si>
  <si>
    <t>Yunusobod (exact address not stated)</t>
  </si>
  <si>
    <t>whole building (office / kindergarten / clinic)</t>
  </si>
  <si>
    <t>floors ≈340 m²; basement split into parking + office</t>
  </si>
  <si>
    <t>needs renovation</t>
  </si>
  <si>
    <t>large parking area</t>
  </si>
  <si>
    <t>broker – Узок (commission: yes)</t>
  </si>
  <si>
    <t>created 2026-05-20; refreshed 2026-09-12</t>
  </si>
  <si>
    <t>OLX 64715939</t>
  </si>
  <si>
    <t>https://www.olx.uz/d/obyavlenie/sdaetsya-1-liniya-1462-m2-ofis-chastnyy-sadik-klinika-u2480-ID4nxzt.html</t>
  </si>
  <si>
    <t>Floor plate ≈340 m² ≈ subject. Second agent: OLX 65670607.</t>
  </si>
  <si>
    <t>E09</t>
  </si>
  <si>
    <t>Detached building 1,715 m² shell, ЖК Xon Saroy</t>
  </si>
  <si>
    <t>Yunusobod, ЖК Xon Saroy</t>
  </si>
  <si>
    <t>whole building (office / clinic / bank)</t>
  </si>
  <si>
    <t>basement + 3 floors + mansard</t>
  </si>
  <si>
    <t>no interior finish, free plan; facade ready</t>
  </si>
  <si>
    <t>15 cars</t>
  </si>
  <si>
    <t>broker (commission 50% of one month), Умид</t>
  </si>
  <si>
    <t>published 2026-08-30</t>
  </si>
  <si>
    <t>joymee 454269</t>
  </si>
  <si>
    <t>https://joymee.uz/ru/announcements/454269</t>
  </si>
  <si>
    <t>E10</t>
  </si>
  <si>
    <t>Building 900 m² shell on Amir Temur (3 floors + basement)</t>
  </si>
  <si>
    <t>Yunusobod, A. Temur (pin 41.3317, 69.2854)</t>
  </si>
  <si>
    <t>3.2 (pin-based)</t>
  </si>
  <si>
    <t>whole (3 + −1)</t>
  </si>
  <si>
    <t>shell, white plaster</t>
  </si>
  <si>
    <t>advertiser type 2, 'Dil'</t>
  </si>
  <si>
    <t>published 2026-09-16</t>
  </si>
  <si>
    <t>joymee 537536</t>
  </si>
  <si>
    <t>https://joymee.uz/ru/announcements/537536</t>
  </si>
  <si>
    <t>13,500 у.е./month.</t>
  </si>
  <si>
    <t>E11</t>
  </si>
  <si>
    <t>Building ≈1,000 m², 70% complete – owner finishes to tenant's needs</t>
  </si>
  <si>
    <t>Yunusobod, first line (pin 41.3462, 69.2777)</t>
  </si>
  <si>
    <t>ad text '1000 кВ'; joymee field 900 m²; basement + 2 floors + terrace floor</t>
  </si>
  <si>
    <t>under construction (70% complete); owner will complete to tenant's requirements</t>
  </si>
  <si>
    <t>OWNER (advertiser type 1) – Музаффар</t>
  </si>
  <si>
    <t>published 2026-09-17</t>
  </si>
  <si>
    <t>joymee 538434</t>
  </si>
  <si>
    <t>https://joymee.uz/ru/announcements/538434</t>
  </si>
  <si>
    <t>Build-to-suit offer.</t>
  </si>
  <si>
    <t>E12</t>
  </si>
  <si>
    <t>Floors 3, 4 + mansard (1,100 m²) of detached 4-storey building, Amir Temur / Osiyo</t>
  </si>
  <si>
    <t>Yunusobod, pr. Amir Temur × ul. Osiyo, near ЖК Kazakhstan, Minor metro; second line</t>
  </si>
  <si>
    <t>3.5 (pin-based)</t>
  </si>
  <si>
    <t>large office block (3 levels)</t>
  </si>
  <si>
    <t>3–4 + mansard of 4</t>
  </si>
  <si>
    <t>average fit-out, separate cabinets</t>
  </si>
  <si>
    <t>own parking area</t>
  </si>
  <si>
    <t>long-term; any form of payment</t>
  </si>
  <si>
    <t>broker – OOO GOLD REAL ESTATE (commission 50%)</t>
  </si>
  <si>
    <t>created 2026-08-20; expires 2026-10-04</t>
  </si>
  <si>
    <t>uybor 1319950</t>
  </si>
  <si>
    <t>https://uybor.uz/listings/1319950</t>
  </si>
  <si>
    <t>11,000 USD/month.</t>
  </si>
  <si>
    <t>E13</t>
  </si>
  <si>
    <t>5 floors × 331 m² (1,655 m²) of 7-storey BC, A.Qodiriy / Monument of Courage</t>
  </si>
  <si>
    <t>Yunusobod, Ts-5, Monument of Courage, A.Qodiriy</t>
  </si>
  <si>
    <t>large block / quasi whole building (floors 3–7)</t>
  </si>
  <si>
    <t>5 floors × 331 m²</t>
  </si>
  <si>
    <t>3–7 of 7</t>
  </si>
  <si>
    <t>new fit-out + furniture</t>
  </si>
  <si>
    <t>broker – Замира (commission 50% of first month)</t>
  </si>
  <si>
    <t>created 2026-04-01; refreshed 2026-09-11</t>
  </si>
  <si>
    <t>OLX 64110946</t>
  </si>
  <si>
    <t>https://www.olx.uz/d/obyavlenie/a-kodiriy-monument-muzhestva-sdam-v-arendu-biznes-tsentr-5-etazhey-iz-7-ID4l0bv.html</t>
  </si>
  <si>
    <t>Floor plate 331 m² ≈ subject's 337.9 m² – direct structural analogue; 5 of 7 floors vacant since Apr-2026.</t>
  </si>
  <si>
    <t>E14</t>
  </si>
  <si>
    <t>Detached 3-storey office building 450 m², Yunusobod</t>
  </si>
  <si>
    <t>whole small office building</t>
  </si>
  <si>
    <t>whole (3 floors)</t>
  </si>
  <si>
    <t>finished (euro), premium facade, open space + cabinets</t>
  </si>
  <si>
    <t>up to 20 cars</t>
  </si>
  <si>
    <t>owner-side ('commission: no'), user Zuhra</t>
  </si>
  <si>
    <t>created 2026-07-20; refreshed 2026-08-26</t>
  </si>
  <si>
    <t>OLX 65427791</t>
  </si>
  <si>
    <t>https://www.olx.uz/d/obyavlenie/premium-ofis-ijaraga-beriladi-450-m-yunusobod-tumani-ID4qvKX.html</t>
  </si>
  <si>
    <t>4,000 у.е./month. Not refreshed for 24 days.</t>
  </si>
  <si>
    <t>E15</t>
  </si>
  <si>
    <t>House-type office 275–278 m² (2 floors), Bog'ishamol st.</t>
  </si>
  <si>
    <t>Yunusobod, ul. Bog'ishamol, Bodomzor mosque; 10 min from Bodomzor metro</t>
  </si>
  <si>
    <t>small whole building (office / kindergarten)</t>
  </si>
  <si>
    <t>275–278 m² on 2.5 sotok</t>
  </si>
  <si>
    <t>broker – Islux.Realtor (one-off commission 50%)</t>
  </si>
  <si>
    <t>OLX 66117746</t>
  </si>
  <si>
    <t>https://www.olx.uz/d/obyavlenie/arenda-pod-ofis-ili-sad-uchastka-275kv-m-2-5-sotyh-2000u-e-1-liniya-ID4tqfg.html</t>
  </si>
  <si>
    <t>2,000 $/month gross of utilities – low-end converted house.</t>
  </si>
  <si>
    <t>Takror (bir obyekt bir necha broker tomonidan), eskirgan (uzoq ekspozitsiya), hudud tashqarisi yoki qarama-qarshi ma'lumotli e'lonlar. Statistikaga kiritilmagan.</t>
  </si>
  <si>
    <t>Bozor</t>
  </si>
  <si>
    <t>E'lon / havola</t>
  </si>
  <si>
    <t>Obyekt</t>
  </si>
  <si>
    <t>Narx / stavka</t>
  </si>
  <si>
    <t>Chiqarish sababi</t>
  </si>
  <si>
    <t>Sotuv</t>
  </si>
  <si>
    <t>OLX 65480999 - https://www.olx.uz/d/obyavlenie/prodaetsya-3900m-zdaniya-vdol-dorogi-1-liniya-ts5-alayskiy-ID4qKB9.html</t>
  </si>
  <si>
    <t>Stand-alone building, Ts-5 Alay, 3,900 m² (usable 3,850), 6 floors + basement, 6 sotok, euro renovation, 3 lifts, restaurant on 1st floor, parking 20; seller Jamshid [tel. yashirildi]; 16.09.2026</t>
  </si>
  <si>
    <t>USD 10,000,000 + VAT (2,564/m²)</t>
  </si>
  <si>
    <t>Very likely the same building as C16 (CMWP "EA Insurance", 3,891 m², 6 floors, USD 10m excl. VAT, Alay area). Not proven by address -&gt; kept out to avoid double counting.</t>
  </si>
  <si>
    <t>Joymee 448383 - https://joymee.uz/announcements/448383</t>
  </si>
  <si>
    <t>BC Metropol, 460 m², 5th floor, shell; 29.07.2026</t>
  </si>
  <si>
    <t>1,800 y.e./m²</t>
  </si>
  <si>
    <t>Duplicate of C01 (other broker).</t>
  </si>
  <si>
    <t>Joymee 503397 - https://joymee.uz/announcements/503397</t>
  </si>
  <si>
    <t>Yunusobod-18 / American Hospital, 7 floors, 2,800 m², White box; USOMA ESTATE [tel. yashirildi]; 20.08.2026</t>
  </si>
  <si>
    <t>2,370,000 (field) / 2,380,000 (text)</t>
  </si>
  <si>
    <t>Duplicate of C15.</t>
  </si>
  <si>
    <t>Joymee 467598 - https://joymee.uz/announcements/467598</t>
  </si>
  <si>
    <t>"Building" 830 m², 2 floors, near US Embassy, 70% furnished; Remax agent; 05.08.2026</t>
  </si>
  <si>
    <t>USD 800,000</t>
  </si>
  <si>
    <t>Duplicate of C46 but with a contradictory description (whole 2-storey building vs. 2nd-floor premises).</t>
  </si>
  <si>
    <t>Joymee 101116 - https://joymee.uz/announcements/101116 ; Joymee 355692 - https://joymee.uz/announcements/355692</t>
  </si>
  <si>
    <t>Chinobod st. 698 m² (same seller as C32); and its 2nd floor only, 358 m²</t>
  </si>
  <si>
    <t>1,050 y.e./m²; USD 365,000 (1,020/m²)</t>
  </si>
  <si>
    <t>Duplicate / sub-part of C32.</t>
  </si>
  <si>
    <t>Joymee 382451 - https://joymee.uz/announcements/382451</t>
  </si>
  <si>
    <t>Darkhan Residence 690 m² (same seller as C34); 08.08.2026</t>
  </si>
  <si>
    <t>USD 1,050,000</t>
  </si>
  <si>
    <t>Duplicate of C34.</t>
  </si>
  <si>
    <t>Uybor 1320252 - https://uybor.uz/listings/1320252 (agent Azer Gasanov / "GOLD REAL ESTATE", 24.08.2026); Realt24 24745 - https://realt24.uz/ru/listing/24745/ (list level)</t>
  </si>
  <si>
    <t>Yunusobod-12, 900 m² (2 x 450), shell, corner, parking ~20</t>
  </si>
  <si>
    <t>USD 1,600,000 (1,778/m²)</t>
  </si>
  <si>
    <t>Duplicate of C44, which asks USD 1,300,000 for the same object -&gt; price conflict 18.8%.</t>
  </si>
  <si>
    <t>Uybor 1321532 - https://uybor.uz/listings/1321532</t>
  </si>
  <si>
    <t>BC "Sankt-Peterburg", 88 m², 4/10, White Box; same seller as C11; 17.09.2026</t>
  </si>
  <si>
    <t>3,432,000,000 UZS (39m UZS/m² = USD 3,294/m²)</t>
  </si>
  <si>
    <t>Sibling unit of C11 (same seller, same unit price) - excluded to avoid double counting.</t>
  </si>
  <si>
    <t>OLX 65884219 - https://www.olx.uz/d/obyavlenie/ofis-87-m-na-16-etazhe-v-bts-zgg-ul-bobura-ID4sruH.html ; Realt24 24538 - https://realt24.uz/ru/listing/24538/ (list level)</t>
  </si>
  <si>
    <t>ZGG / Zarafshan City, 87 m², 16th floor</t>
  </si>
  <si>
    <t>OLX: USD 220,000 "start" (2,529/m²); Realt24: USD 255,000 (2,931/m²)</t>
  </si>
  <si>
    <t>Unit &lt; 100 m²; duplicate pair with a 13.7% price conflict. Another OLX copy: ID4sokZ.</t>
  </si>
  <si>
    <t>Uybor 1268973 - https://uybor.uz/listings/1268973</t>
  </si>
  <si>
    <t>Stand-alone building, Darkhan (Physical-culture institute), 3,200 m², 5 levels x 640 m² (4+1 + basement parking for 30 cars), 10 sotok, 2nd line; agent Anatoliy Golovchenko</t>
  </si>
  <si>
    <t>USD 6,400,000 (2,000/m²)</t>
  </si>
  <si>
    <t>Stale: first published 19.01.2025 (20 months on the market, 11,371 views); only bumped on 09.09.2026. Useful as evidence that USD 2,000/m² has not cleared for 20 months.</t>
  </si>
  <si>
    <t>OLX 52877868 - https://www.olx.uz/d/obyavlenie/metro-minor-prodaetsya-i-sdaetsya-otdelno-stoyashaya-pomisheniya-ID3zRVQ.html</t>
  </si>
  <si>
    <t>Minor metro, 2,200 m², rough finish, facade 20 m; Jamshid Rieltor [tel. yashirildi]</t>
  </si>
  <si>
    <t>USD 5,900,000 (2,682/m²)</t>
  </si>
  <si>
    <t>Type ambiguous ("stand-alone" in text but parameters say floor 1 of a 9-storey building); very old OLX ID (long exposure); duplicates: OLX ID4rwae, Joymee 486178 / 485839.</t>
  </si>
  <si>
    <t>OLX 65626387 - https://www.olx.uz/d/obyavlenie/prodam-biznes-tsentr-8000m2-a-klassa-s-gotovymi-arendatorami-ID4rmq7.html</t>
  </si>
  <si>
    <t>Class A BC on Badamzar, 8,000 m² (6,800 offices + 1,200 two-level parking), fully let, income USD 100,000/month; "Rizo Capital &amp; Partners"; 15.09.2026</t>
  </si>
  <si>
    <t>USD 12,000,000 (1,500/m² of 8,000; 1,765/m² of office area)</t>
  </si>
  <si>
    <t>Outside the 1,500-6,000 m² range and class A. Reference only: implied gross yield 10.0%.</t>
  </si>
  <si>
    <t>OLX ID4kpTI and copies (ID4tmPb, ID4tgyT, ID4jnoi) - e.g. https://www.olx.uz/d/obyavlenie/ulitsa-amir-temura-orientir-hotira-maydoni-prodaetsya-nezhiloy-ID4kpTI.html (list level)</t>
  </si>
  <si>
    <t>Building 23,000 m², Amir Temur st.</t>
  </si>
  <si>
    <t>~USD 29-33 million (OLX UZS equivalents 343.5-390.9 bn)</t>
  </si>
  <si>
    <t>Far outside size range; 4 duplicate ads with two different prices.</t>
  </si>
  <si>
    <t>Uybor 1297293 - https://uybor.uz/listings/1297293</t>
  </si>
  <si>
    <t>Office building 1,660 m², Sergeli, let (USD 20,000/month)</t>
  </si>
  <si>
    <t>USD 2,300,000 (1,386/m²)</t>
  </si>
  <si>
    <t>Stale (first published 11.10.2025) and ~11 km away. Implied gross yield 10.4%.</t>
  </si>
  <si>
    <t>Uybor 1306823 - https://uybor.uz/listings/1306823</t>
  </si>
  <si>
    <t>Building 1,250 m², 3 floors + basement, Oybek metro</t>
  </si>
  <si>
    <t>USD 1,650,000 (1,320/m²)</t>
  </si>
  <si>
    <t>Stale by the 6-month rule (first published 19.02.2026); below size range.</t>
  </si>
  <si>
    <t>E16</t>
  </si>
  <si>
    <t>Uybor 1321292 - https://uybor.uz/listings/1321292</t>
  </si>
  <si>
    <t>Building 1,552 m² (2012), Kukcha Darvoza, Uchtepa, needs repair</t>
  </si>
  <si>
    <t>USD 650,000 (419/m²)</t>
  </si>
  <si>
    <t>Not comparable (11 km, peripheral, distressed condition).</t>
  </si>
  <si>
    <t>E17</t>
  </si>
  <si>
    <t>OLX ID4sqPf, ID4sq3v, ID4spLc, ID4soH1, ID4sBNM (list level)</t>
  </si>
  <si>
    <t>ZhK Kazakhstan "244 m²"</t>
  </si>
  <si>
    <t>USD 600,000</t>
  </si>
  <si>
    <t>Most likely the same unit as C42 (256 m²) re-measured; not opened. Further copies of C42: ID4tqyU, ID4fAVi, ID4sHS4, ID4iFot, ID4sBKZ, ID4sDp6; Joymee 265242, 521357.</t>
  </si>
  <si>
    <t>E18</t>
  </si>
  <si>
    <t>OLX ID4qBle, ID4qBn6, ID4qV1B, ID4skqI, ID4qFx0, ID4qCbW; Joymee 460818, 463771, 459980, 466247, 466244, 516258 (list level)</t>
  </si>
  <si>
    <t>Ts-5 "Pozharka", 350 m² ground floor, euro, tenant</t>
  </si>
  <si>
    <t>USD 850,000 (2,429/m²)</t>
  </si>
  <si>
    <t>One object posted &gt;=12 times; I did not open a detail page -&gt; list-level information only, not in clean set.</t>
  </si>
  <si>
    <t>E19</t>
  </si>
  <si>
    <t>OLX ID4tmOx / ID4tgxO (list level)</t>
  </si>
  <si>
    <t>Stand-alone building with tenant "in the centre", 1,650 m²</t>
  </si>
  <si>
    <t>USD 2,500,000 (1,515/m²)</t>
  </si>
  <si>
    <t>Duplicate pair; not opened in detail.</t>
  </si>
  <si>
    <t>E20</t>
  </si>
  <si>
    <t>OLX copies of C41 (ID4trjv, ID4tqSP, ID4tqfs, ID4tnJz); Joymee 321164</t>
  </si>
  <si>
    <t>ZhK Muhtasham 724 m²</t>
  </si>
  <si>
    <t>USD 1,600,000 (Joymee copy: 1,500,000)</t>
  </si>
  <si>
    <t>Duplicates of C41.</t>
  </si>
  <si>
    <t>E21</t>
  </si>
  <si>
    <t>OLX copies of C09 (ID4tmfB, ID4rp4b, ID4nvDK); OLX ID4timj (copy of C14); OLX ID3QcOW (copy of C45); OLX ID4pjaF + Joymee 466346 (copies of C13); OLX ID4skIS (copy of C38); OLX ID4sBPj + Joymee 241940 (copies of C39); OLX ID4fqxX (copy of C40); Joymee 205629, 468219 (copies of C23)</t>
  </si>
  <si>
    <t>-</t>
  </si>
  <si>
    <t>same prices as the kept ads</t>
  </si>
  <si>
    <t>Duplicates.</t>
  </si>
  <si>
    <t>E22</t>
  </si>
  <si>
    <t>Realting.uz and klyuchi.uz category pages (list level)</t>
  </si>
  <si>
    <t>e.g. 609 m² offices Shaykhontohur USD 745,000; office 295 m² Parkent USD 1,500/m²</t>
  </si>
  <si>
    <t>Individual ads not opened -&gt; not used.</t>
  </si>
  <si>
    <t>Ijara</t>
  </si>
  <si>
    <t>X01</t>
  </si>
  <si>
    <t>https://www.olx.uz/d/obyavlenie/arenda-kommercheskogo-pomescheniya-1-liniya-badamzar-ID4rIh0.html</t>
  </si>
  <si>
    <t>Bog'ishamol 365 m² (variant of A02, same agent)</t>
  </si>
  <si>
    <t>DUPLICATE/VARIANT of A02 – same agent (West End Consulting), same floor &amp; address; area 365 vs 360 m² and 25 vs 22 $/m² – price conflict</t>
  </si>
  <si>
    <t>X02</t>
  </si>
  <si>
    <t>https://www.olx.uz/d/obyavlenie/vdol-dorogi-arenda-pod-lyuboy-biznets-110kv-m-orbodomzor-mechet-ID4tpq9.html</t>
  </si>
  <si>
    <t>Bog'ishamol 110 m² ground floor (twin of C01)</t>
  </si>
  <si>
    <t>DUPLICATE of C01 – same agent AURUM_Property, identical text</t>
  </si>
  <si>
    <t>X03</t>
  </si>
  <si>
    <t>https://www.olx.uz/d/obyavlenie/sdam-s-remontom-460m2-pod-ofis-yunusabad-badamzar-malika-nbu-g77-ID4pwdz.html</t>
  </si>
  <si>
    <t>16-storey BC behind NBU – 460 m² (twin of A08)</t>
  </si>
  <si>
    <t>DUPLICATE of A08 (same floor, same 18/22 $ terms, 3-month fit-out holiday) – second advertiser 'Галина'</t>
  </si>
  <si>
    <t>X04</t>
  </si>
  <si>
    <t>https://www.olx.uz/d/obyavlenie/ofis-580m2-v-biznes-tsentre-v-storone-minor-metro-ID4mTnI.html</t>
  </si>
  <si>
    <t>12-storey BC Ts-5 – 580 m², 4th floor (Remax Elite)</t>
  </si>
  <si>
    <t>DUPLICATE BUILDING of A11 – other agent; ad says '25 уе НДС внутри' (VAT incl.) vs A11 '+ НДС'</t>
  </si>
  <si>
    <t>X05</t>
  </si>
  <si>
    <t>https://www.olx.uz/d/obyavlenie/ofis-580m2-v-bts-yunusabadskiy-rayon-m-minor-ID4qtDO.html</t>
  </si>
  <si>
    <t>12-storey BC Ts-5 – 580 m² (Remax Elite, UZS price field)</t>
  </si>
  <si>
    <t>DUPLICATE of X04/A11 – same agent, price field in UZS, text '25 уе НДС внутри'; tel [tel. yashirildi]</t>
  </si>
  <si>
    <t>X06</t>
  </si>
  <si>
    <t>https://www.olx.uz/d/obyavlenie/arenda-580m2-ofisnoe-pomeschenie-v-bts-ID4s44k.html</t>
  </si>
  <si>
    <t>12-storey BC Ts-5 – 580 m², 9th floor (Буньяд)</t>
  </si>
  <si>
    <t>DUPLICATE BUILDING of A11 – third agent; tel [tel. yashirildi] (joymee twin 508663 shows 30 у.е.)</t>
  </si>
  <si>
    <t>X07</t>
  </si>
  <si>
    <t>https://www.olx.uz/d/obyavlenie/arenda-ofis-ts5-metro-minor580m2-ID4dlPM.html</t>
  </si>
  <si>
    <t>12-storey BC Ts-5 – 580 m² ('ОФИСЫ' agency)</t>
  </si>
  <si>
    <t>DUPLICATE BUILDING of A11 – fourth agent, 24 у.е.</t>
  </si>
  <si>
    <t>X08</t>
  </si>
  <si>
    <t>https://www.olx.uz/ (seen in OLX API list only – detail page not opened)</t>
  </si>
  <si>
    <t>B+ BC Minor/Alay 367 m² (second agent)</t>
  </si>
  <si>
    <t>DUPLICATE of A30 at 23 instead of 25 у.е.; detail page not opened</t>
  </si>
  <si>
    <t>X09</t>
  </si>
  <si>
    <t>https://www.olx.uz/d/obyavlenie/sdaetsya-kommercheskoe-pomeschenie-orientir-posolstvo-ameriki-mm-ID4shke.html</t>
  </si>
  <si>
    <t>254 m² ground floor US embassy (second agent)</t>
  </si>
  <si>
    <t>DUPLICATE of C05 – agent Mirzohid Rieltor; not refreshed since 2026-08-25</t>
  </si>
  <si>
    <t>X10</t>
  </si>
  <si>
    <t>https://www.olx.uz/ (seen in OLX API list only)</t>
  </si>
  <si>
    <t>Chinobod st. 358/340/360 m² – 4 further OLX ads</t>
  </si>
  <si>
    <t>DUPLICATES of A04/C03 (same 12 у.е./m², Chinobod); detail pages not opened</t>
  </si>
  <si>
    <t>X11</t>
  </si>
  <si>
    <t>High Town 604/605 m² – 2 further OLX ads</t>
  </si>
  <si>
    <t>DUPLICATES of C17 (7,000 у.е.; one titled 'круглое здание 4 этажный'); detail pages not opened</t>
  </si>
  <si>
    <t>X12</t>
  </si>
  <si>
    <t>https://www.olx.uz/d/obyavlenie/sdaetsya-zdanie-2000m2-orn-zoopark-n300-ID4t5y1.html</t>
  </si>
  <si>
    <t>Building behind Zoo 2,000 m² – Rizomulk group</t>
  </si>
  <si>
    <t>DUPLICATE of E01 by other agent: 25,000 у.е./month; 'в процессе завершения ремонта'; ceiling 3.8 m</t>
  </si>
  <si>
    <t>X13</t>
  </si>
  <si>
    <t>Building behind Zoo 2,000 m² – 2 further ads</t>
  </si>
  <si>
    <t>DUPLICATES of E01 (12 у.е./m² and 25,000 у.е./month); detail pages not opened</t>
  </si>
  <si>
    <t>X14</t>
  </si>
  <si>
    <t>Building 1,500 m² US embassy (KNT second ad)</t>
  </si>
  <si>
    <t>DUPLICATE of E06 (14,000 у.е.)</t>
  </si>
  <si>
    <t>X15</t>
  </si>
  <si>
    <t>Building 1,462 m² (second agent R23)</t>
  </si>
  <si>
    <t>DUPLICATE of E08</t>
  </si>
  <si>
    <t>X16</t>
  </si>
  <si>
    <t>Cafe 256 m² ЖК Kazakhstan (older twin)</t>
  </si>
  <si>
    <t>DUPLICATE of C15 (5,500 у.е.); created 2025-01-21</t>
  </si>
  <si>
    <t>X17</t>
  </si>
  <si>
    <t>Ts-6 Amir Temur 500 m² – 2 further ads</t>
  </si>
  <si>
    <t>DUPLICATES of C11</t>
  </si>
  <si>
    <t>X18</t>
  </si>
  <si>
    <t>https://www.olx.uz/d/obyavlenie/ofis-v-arendu-it-park-bez-komissii-ID4roQo.html</t>
  </si>
  <si>
    <t>IT Park new BC 1,500 m² (twin of A44)</t>
  </si>
  <si>
    <t>DUPLICATE of A44 – same user, same text</t>
  </si>
  <si>
    <t>X19</t>
  </si>
  <si>
    <t>Shahriston office building – re-listings by agents</t>
  </si>
  <si>
    <t>DUPLICATES of A06 (1,400 / 1,800 / '500–1,800' m² at 15 у.е.)</t>
  </si>
  <si>
    <t>X20</t>
  </si>
  <si>
    <t>Trilliant 13th floor 1,600–1,674 m² – 5 further ads</t>
  </si>
  <si>
    <t>DUPLICATES of B02 at 55–60 у.е. (a Mirabad-tagged ad 65773152 shows 65 у.е.)</t>
  </si>
  <si>
    <t>X21</t>
  </si>
  <si>
    <t>https://uybor.uz/listings/1319755</t>
  </si>
  <si>
    <t>Bog'ishamol 810 m² building on uybor</t>
  </si>
  <si>
    <t>CROSS-PLATFORM DUPLICATE of E02 (same GOLD REAL ESTATE text, 8,000 USD); gives map pin 41.346722, 69.313149</t>
  </si>
  <si>
    <t>X22</t>
  </si>
  <si>
    <t>145 m² near Chinobod sanatorium on OLX</t>
  </si>
  <si>
    <t>CROSS-PLATFORM DUPLICATE of C18 (1,250 у.е.)</t>
  </si>
  <si>
    <t>X23</t>
  </si>
  <si>
    <t>https://www.olx.uz/d/obyavlenie/sdaetsya-v-arendu-ofisy-s-gotovymi-evroremontami-ID4axrB.html</t>
  </si>
  <si>
    <t>Floor 500 m² in BC, Malika market</t>
  </si>
  <si>
    <t>OUT OF AREA – ad text says Shaykhontohur district (Malika market) although filed under Yunusobod</t>
  </si>
  <si>
    <t>X24</t>
  </si>
  <si>
    <t>https://www.olx.uz/d/obyavlenie/arenda-zdaniya-a-klassa-s-remontom-ofis-pomeschenie-ID47MpH.html</t>
  </si>
  <si>
    <t>Class A building 8,033 m², ul. Makhtumkuli 1/5</t>
  </si>
  <si>
    <t>OUT OF AREA – Yashnobod district (mis-filed under Yunusobod)</t>
  </si>
  <si>
    <t>X25</t>
  </si>
  <si>
    <t>https://www.olx.uz/d/obyavlenie/izhara-ofis-150m2-yunusobod16-ID3UxRZ.html</t>
  </si>
  <si>
    <t>Office 160 m², Yunusobod-16 new build</t>
  </si>
  <si>
    <t>STALE + INCONSISTENT – last refresh 2026-08-20 (30 days); price field 14 у.е. vs text '$17/м²'; title 150 m² vs 160 m²</t>
  </si>
  <si>
    <t>X26</t>
  </si>
  <si>
    <t>https://joymee.uz/ru/announcements/454254</t>
  </si>
  <si>
    <t>New building 3,000 m², Yunusobod-19</t>
  </si>
  <si>
    <t>INCONSISTENT – price field 20 у.е./m² but text '75 000 у.е. в месяц' and 'полезная площадь 450 кв.м'</t>
  </si>
  <si>
    <t>X27</t>
  </si>
  <si>
    <t>https://uybor.uz/listings/1319458</t>
  </si>
  <si>
    <t>Chinobod st. 110 m² open space (detailing/warehouse)</t>
  </si>
  <si>
    <t>NOT COMPARABLE – 4.5 у.е./m², marketed for car detailing / storage</t>
  </si>
  <si>
    <t>X28</t>
  </si>
  <si>
    <t>https://joymee.uz/ru/announcements/227523</t>
  </si>
  <si>
    <t>Jetour/BYD showroom building 2,100 m², Amir Temur st.</t>
  </si>
  <si>
    <t>BORDERLINE STALE (published 2026-08-20, 30 days) and mixed rent/sale ad (20,000 у.е./month; sale 2.5 mln у.е.) – kept for reference only</t>
  </si>
  <si>
    <t>X29</t>
  </si>
  <si>
    <t>https://joymee.uz/ru/announcements/454219</t>
  </si>
  <si>
    <t>Office 1,000 m², 3rd floor of 3, Yunusobod (location unspecified)</t>
  </si>
  <si>
    <t>LOCATION NOT IDENTIFIABLE (only 'Юнусабадский район'); furnished 3rd floor at 8 у.е. – reference only</t>
  </si>
  <si>
    <t>X30</t>
  </si>
  <si>
    <t>https://joymee.uz/ru/announcements/497954</t>
  </si>
  <si>
    <t>Non-residential 200–1,000 m², Yunusobod-16 (Turkiston metro)</t>
  </si>
  <si>
    <t>PERIPHERAL / condition not stated – reference only (8 у.е./m², pin 41.3823, 69.2982 ≈ 4.0 km)</t>
  </si>
  <si>
    <t>e-auksion.uz: yakunlangan savdolar (T1–T5) — bitim dalili; T6–T8 — sotilmagan / kutilmoqda. Ochiq sahifada yakuniy narx ko'rsatilmaydi: oshirib borish usulida boshlang'ich narx — pastki chegara, tushirib borishda — yuqori chegara. Barchasi majburiy/bankrotlik savdolari.</t>
  </si>
  <si>
    <t>#</t>
  </si>
  <si>
    <t>Lot · havola</t>
  </si>
  <si>
    <t>Sana · usul · holat</t>
  </si>
  <si>
    <t>Maydon (jami / foydali)</t>
  </si>
  <si>
    <t>Boshlang'ich narx, so'm</t>
  </si>
  <si>
    <t>1 m² narxi</t>
  </si>
  <si>
    <t>T1</t>
  </si>
  <si>
    <t>13445903 · https://e-auksion.uz/lot-view?lot_id=13445903</t>
  </si>
  <si>
    <t>12.03.2025 · ascending · completed</t>
  </si>
  <si>
    <t>"Ofis, savdo va maishiy xizmat majmuasi", A.Qodiriy 36B, Yunusobod - floors 3-7 of a 6-storey building with basement and mansard (built 2008, renovated 2015), lift, chiller, own transformer + diesel; sold by decision of a creditors' meeting</t>
  </si>
  <si>
    <t>1,683.0 / 1,317.89 m²</t>
  </si>
  <si>
    <t>15,554,426,800</t>
  </si>
  <si>
    <t>9,242,084 UZS = USD 715/m² (USD 913 per useful m²); total ~USD 1.20m</t>
  </si>
  <si>
    <t>Best available deal evidence for multi-floor office space in Yunusobod. Deal price &gt;= start (final price not published). Distressed sale.</t>
  </si>
  <si>
    <t>T2</t>
  </si>
  <si>
    <t>22287937 · https://e-auksion.uz/lot-view?lot_id=22287937</t>
  </si>
  <si>
    <t>06.04.2026 · ascending · completed (page shows a counter "28" next to the status - meaning not verified)</t>
  </si>
  <si>
    <t>Shop, Chinobod st. 177a, Yunusobod (1-storey, built 1973, land lease); exact position of No 177a not checked (other Chinobod-street ads, C32/C33, have pins 1.3-1.4 km from the subject)</t>
  </si>
  <si>
    <t>204.0 / 164.29 m²</t>
  </si>
  <si>
    <t>761,569,375</t>
  </si>
  <si>
    <t>3,733,183 UZS = USD 307/m²</t>
  </si>
  <si>
    <t>Lower bound only; court-enforced sale with encumbrances and an occupant.</t>
  </si>
  <si>
    <t>T3</t>
  </si>
  <si>
    <t>18994211 · https://e-auksion.uz/lot-view?lot_id=18994211</t>
  </si>
  <si>
    <t>27.10.2025 · ascending · completed</t>
  </si>
  <si>
    <t>Shop + office on the 1st floor of a 4-storey administrative building (1977), Markaz-5 (Ts-5), 39-2</t>
  </si>
  <si>
    <t>61.0 / 49.82 m²</t>
  </si>
  <si>
    <t>1,214,923,000</t>
  </si>
  <si>
    <t>19,916,770 UZS = USD 1,644/m²</t>
  </si>
  <si>
    <t>Small ground-floor unit in Ts-5; lower bound.</t>
  </si>
  <si>
    <t>T4</t>
  </si>
  <si>
    <t>13446074 · https://e-auksion.uz/lot-view?lot_id=13446074</t>
  </si>
  <si>
    <t>28.03.2025 · ascending · completed</t>
  </si>
  <si>
    <t>Office, 1st floor of a 4-storey building (1977), Markaz-6 (Ts-6), 111-17; occupied</t>
  </si>
  <si>
    <t>119.0 / 95.32 m²</t>
  </si>
  <si>
    <t>1,768,271,875</t>
  </si>
  <si>
    <t>14,859,428 UZS = USD 1,151/m²</t>
  </si>
  <si>
    <t>Lower bound.</t>
  </si>
  <si>
    <t>T5</t>
  </si>
  <si>
    <t>19662471 · https://e-auksion.uz/lot-view?lot_id=19662471</t>
  </si>
  <si>
    <t>24.11.2025 · descending · completed</t>
  </si>
  <si>
    <t>Part of 1st floor of a shop building (1996), Amir Temur avenue, Oloy bozor area; 79 encumbrances, no new-format cadastre</t>
  </si>
  <si>
    <t>125.0 / 109.62 m²</t>
  </si>
  <si>
    <t>1,680,855,000</t>
  </si>
  <si>
    <t>13,446,840 UZS = USD 1,123/m²</t>
  </si>
  <si>
    <t>Upper bound (descending auction).</t>
  </si>
  <si>
    <t>T6</t>
  </si>
  <si>
    <t>25339311 · https://e-auksion.uz/lot-view?lot_id=25339311</t>
  </si>
  <si>
    <t>17.09.2026 · descending · "Mol-mulk (obyekt) sotilmadi" - NOT sold (the same object also appears in the completed-auctions list for 07.09.2026 as lot 25228588 with the same start price; that page was not opened)</t>
  </si>
  <si>
    <t>Administrative building, Amir Temur avenue 100, Yunusobod; 4 floors, built 1975</t>
  </si>
  <si>
    <t>238.0 / 222.36 m²</t>
  </si>
  <si>
    <t>4,600,482,538</t>
  </si>
  <si>
    <t>19,329,759 UZS = USD 1,638/m² (rate 11,797.46 of 17.09.2026)</t>
  </si>
  <si>
    <t>Did not sell at USD ~1,640/m² even in a descending auction.</t>
  </si>
  <si>
    <t>T7</t>
  </si>
  <si>
    <t>25451463 · https://e-auksion.uz/lot-view?lot_id=25451463</t>
  </si>
  <si>
    <t>21.09.2026 (pending) · descending; previously offered 10.09.2026 as lot 24905979 at the same start price</t>
  </si>
  <si>
    <t>Part of an 11-storey building (2020, lift): basement part + part of 2nd floor, Usta-Shirin st. 55, Yunusobod</t>
  </si>
  <si>
    <t>1,893.0 / 1,673.56 m²</t>
  </si>
  <si>
    <t>45,294,311,287</t>
  </si>
  <si>
    <t>23,927,264 UZS = USD 2,021/m² (rate 11,839.59)</t>
  </si>
  <si>
    <t>Appraisal-based start price; pledged part of a larger (15,543 m²) building.</t>
  </si>
  <si>
    <t>T8</t>
  </si>
  <si>
    <t>25451465 · https://e-auksion.uz/lot-view?lot_id=25451465</t>
  </si>
  <si>
    <t>21.09.2026 (pending) · descending; previously 10.09.2026 as lot 24905978</t>
  </si>
  <si>
    <t>3-storey service building (2021), Bog'iravon 1-tor ko'chasi 2, Yunusobod; land 0.053 ha; let to tenants</t>
  </si>
  <si>
    <t>1,590.0 / 1,509.84 m²</t>
  </si>
  <si>
    <t>38,546,585,355</t>
  </si>
  <si>
    <t>24,243,135 UZS = USD 2,048/m²</t>
  </si>
  <si>
    <t>Whole building of ~1,600 m²; re-offered at an unchanged start price after the 10.09.2026 auction (status of that first auction not opened).</t>
  </si>
  <si>
    <t>Tuzatishlar sotuv — analoglarni Botanica BC ga keltirish ($/m² sotiladigan maydon, QQS bilan)</t>
  </si>
  <si>
    <t>Keltirilgan qiymat = e'lon narxi × (1+savdolashish) × (1+joylashuv) × (1+hajm) × (1+sifat) × (1+holat). Musbat foiz — Botanica analogdan yaxshiroq. Foizlar — tahlilchi bahosi (ko'k shrift, o'zgartirish mumkin); asosi o'ng ustunda. Mediana — tavsiya narxning asosi.</t>
  </si>
  <si>
    <t>2–7-qavatlar: shell ofis qavatlari va bloklari</t>
  </si>
  <si>
    <t>Analog</t>
  </si>
  <si>
    <t>E'lon narxi</t>
  </si>
  <si>
    <t>Savdolashish</t>
  </si>
  <si>
    <t>Joylashuv</t>
  </si>
  <si>
    <t>Hajm / lot</t>
  </si>
  <si>
    <t>Bino sifati</t>
  </si>
  <si>
    <t>Holat / pardoz</t>
  </si>
  <si>
    <t>Keltirilgan</t>
  </si>
  <si>
    <t>Asos</t>
  </si>
  <si>
    <t>IT Park minorasi, 933 m², 17-qavat, shell</t>
  </si>
  <si>
    <t>Eng yaqin yirik shell blok (1,8 km). IT klasteri va minora infratuzilmasi uchun −7%; katta blok uchun +3%.</t>
  </si>
  <si>
    <t>BM Metropol, 460 m², 5/13, shell</t>
  </si>
  <si>
    <t>Bodomzor metrosi/KHY — kuchliroq ofis lokatsiyasi (−7%); 4 lift, shift 4 m (−5%).</t>
  </si>
  <si>
    <t>B klass BM, Sayram ko'ch., 585 m², pardozsiz</t>
  </si>
  <si>
    <t>O'xshash ikkilamchi lokatsiya va klass — faqat savdolashish.</t>
  </si>
  <si>
    <t>«Elit» BM quruvchidan, 685/610 m², qora pardoz</t>
  </si>
  <si>
    <t>VRF, 2 lift, yer osti avtoturargoh (−5%); Mirzo Ulug'bek markaziy qismi (−5%).</t>
  </si>
  <si>
    <t>Metro ro'parasidagi BM, qavatma-qavat, 80% band</t>
  </si>
  <si>
    <t>Metro ro'parasi, 1-qator (−8%); pardoz oldi holati va ijarachilar bilan (−3%).</t>
  </si>
  <si>
    <t>Dream BC, 24–140 m² bloklar, shell &amp; core</t>
  </si>
  <si>
    <t>Kichik bloklar butun qavatdan qimmatroq sotiladi (−10%); Bobur/Nukus — markazga yaqin (−12%).</t>
  </si>
  <si>
    <t>Yunusobod, 7 qavatli bino 2 043 m², pardoz talab</t>
  </si>
  <si>
    <t>Butun bino ulgurji narxda: qavatma-qavat sotuvga o'tkazish uchun +10%. Uzoq ekspozitsiya.</t>
  </si>
  <si>
    <t>Yunusobod-18, 7 qavatli BM 2 800 m², white box — CHIQARILDI</t>
  </si>
  <si>
    <t>Eng arzon taklif ($850) — huquqiy tekshiruv talab qiladi; statistikadan chiqarildi, lekin daromad yondashuviga mos keluvchi muhim signal.</t>
  </si>
  <si>
    <t>Mediana</t>
  </si>
  <si>
    <t>O'rtacha</t>
  </si>
  <si>
    <t>Min</t>
  </si>
  <si>
    <t>Max</t>
  </si>
  <si>
    <t>n</t>
  </si>
  <si>
    <t>1-qavat: ko'cha savdosi turidagi maydonlar</t>
  </si>
  <si>
    <t>Bog'ishamol ko'ch., 260 m², 1-qator</t>
  </si>
  <si>
    <t>Ko'chadagi yagona faol sotuv e'loni. Botanica: yangi bino, 4,2 m shift, vitraj, avtoturargoh (+10%).</t>
  </si>
  <si>
    <t>ToshPTI ro'parasi, kafe 94 m²</t>
  </si>
  <si>
    <t>Kichik lot (−10%), ishlab turgan kafe pardozi bilan (−5%).</t>
  </si>
  <si>
    <t>Darxon Residence, 1-qavat 315 m², shell</t>
  </si>
  <si>
    <t>Zich premium turar-joy majmuasi, piyoda oqimi yuqori (−12%). Paket narxi e'lon narxidan 27% past — savdolashish chuqur.</t>
  </si>
  <si>
    <t>Oz Mahal, 200 m² (−1 va 1-qavat), shell</t>
  </si>
  <si>
    <t>Maydonga podval ham kiradi — sof 1-qavat narxi yuqoriroq (+5%).</t>
  </si>
  <si>
    <t>Regnum Plaza, 368 m², shell</t>
  </si>
  <si>
    <t>Premium majmua — yuqori chegara (−25%); «shoshilinch, savdolashiladi» (−12%).</t>
  </si>
  <si>
    <t>Shahriston metrosi, Amir Temur, 1 500 m²</t>
  </si>
  <si>
    <t>Bosh shoh ko'cha + metro (−30%); juda katta lot (+5%).</t>
  </si>
  <si>
    <t>Minor metrosi, 376 m² (1+2-qavat), shell</t>
  </si>
  <si>
    <t>Minor/Amir Temur klasteri (−15%); maydonning yarmi 2-qavat — sof 1-qavat qimmatroq (+8%).</t>
  </si>
  <si>
    <t>Muhtasham, 725 m² (1+2-qavat), shell</t>
  </si>
  <si>
    <t>«Savdolashuvsiz»; 2/3 qismi 2-qavat (+10%); Minor (−15%).</t>
  </si>
  <si>
    <t>Qozog'iston TJM, 256 m², ijarachi bilan</t>
  </si>
  <si>
    <t>Pardozli va ijarachi bilan (−7%); Minor (−15%). Yalpi daromadlilik 11%.</t>
  </si>
  <si>
    <t>S-5, 300 m², ijarachi bilan</t>
  </si>
  <si>
    <t>S-5 markaziy klasteri (−12%); ijarachi bilan (−7%). Yalpi daromadlilik 10,3%.</t>
  </si>
  <si>
    <t>Tuzatishlar ijara — analoglarni Botanica BC ga keltirish (ijara, $/m² GLA/oy)</t>
  </si>
  <si>
    <t>2–7-qavatlar: ofislar (white box, all-in, QQSsiz)</t>
  </si>
  <si>
    <t>Botanika bog'i yaqini, 400 m², 6/6, pardoz talab</t>
  </si>
  <si>
    <t>Eng yaqin (0,8 km). Botanica — yangi B+ bino (+15%); white box holatiga keltirish (+18%, CMWP: pardoz stavkaga 15–35% qo'shadi).</t>
  </si>
  <si>
    <t>Chinobod ko'ch., 358 m², 2/2, pardoz oldi</t>
  </si>
  <si>
    <t>2 qavatli ikkilamchi bino → BM formati, lift, qo'riqlash (+30%); 1-qator Bog'ishamol (+5%).</t>
  </si>
  <si>
    <t>Bog'ishamol, 340 m², 2-qavat, yangi pardoz</t>
  </si>
  <si>
    <t>Aynan shu ko'cha, o'xshash maydon. To'liq pardozli (white box ga −12%); turar-joy binosining 2-qavati → BM (+5%).</t>
  </si>
  <si>
    <t>Bog'ishamol, 360 m², 2/8, yevropardoz</t>
  </si>
  <si>
    <t>Aynan shu ko'cha. Bir obyekt 2 xil narxda e'lon qilingan ($22 va $25) — savdolashish −10%.</t>
  </si>
  <si>
    <t>Shahriston metrosi, yangi 12 qavatli BM, 780 m²</t>
  </si>
  <si>
    <t>Metro yonida (−10%); pardoz bilan (−8%); yirik BM (−5%). Bino to'liq bo'sh — kuchli raqobatchi.</t>
  </si>
  <si>
    <t>Shahriston metrosi, 1 400 m², pardozli, +QQS</t>
  </si>
  <si>
    <t>Yirik blok chegirmasi (+8%); metro (−10%); pardozli (−10%). Stavka QQSsiz.</t>
  </si>
  <si>
    <t>IT Park minorasi, 933 m², shell</t>
  </si>
  <si>
    <t>IT klasteri (−10%), minora (−8%); shell → white box (+18%). 11 oydan beri bozorda.</t>
  </si>
  <si>
    <t>IT Park klasteri, 700/507 m², pardozli</t>
  </si>
  <si>
    <t>IT klasteri (−10%), minora infratuzilmasi (−8%), pardozli (−12%).</t>
  </si>
  <si>
    <t>Bodomzor, «A klass» BM, 600 m², QQSsiz</t>
  </si>
  <si>
    <t>Chiller, 2 OTIS lift, majlis xonalari (−10%); Bodomzor (−8%); pardozli (−10%).</t>
  </si>
  <si>
    <t>Onyx BM (CMWP), 200+ m², shell, QQSsiz</t>
  </si>
  <si>
    <t>CMWP bo'yicha B klass, 2023; shell → white box (+18%); kichik bloklar (−3%).</t>
  </si>
  <si>
    <t>1-qavat</t>
  </si>
  <si>
    <t>Chinobod ko'ch., 1-qavat 340 m²</t>
  </si>
  <si>
    <t>Eng yaqin 1-qavat (1,1 km), ikkilamchi bino: Botanica yangi, 4,2 m, vitraj (+30%), 1-qator Bog'ishamol (+15%).</t>
  </si>
  <si>
    <t>IT Park shtab-kvartirasi yaqini, 319 m², shell</t>
  </si>
  <si>
    <t>Shell → white box (+15%); Botanika bog'i ro'parasi, ko'rinuvchanlik (+5%).</t>
  </si>
  <si>
    <t>Bog'ishamol (Bodomzor masjidi), 330 m², pardozli</t>
  </si>
  <si>
    <t>Aynan shu ko'cha, deyarli bir xil maydon. Zichroq turar-joy muhiti (−3%); pardozli (−10%).</t>
  </si>
  <si>
    <t>Bog'ishamol, 110 m², pardozli</t>
  </si>
  <si>
    <t>Kichik lot mukofoti (−8%).</t>
  </si>
  <si>
    <t>Bodomzor BM 1-qavati, 420 m², shell (avtosalon/kafe)</t>
  </si>
  <si>
    <t>BM 1-qavati — eng o'xshash format; yuqori qavatlar $20 ga nisbatan +40% mukofot. Gidrometmarkaz yo'l bo'yi (−12%).</t>
  </si>
  <si>
    <t>Shahriston metrosi, Amir Temur, 300+ m²</t>
  </si>
  <si>
    <t>Shoh ko'cha + metro (−22%).</t>
  </si>
  <si>
    <t>Novomoskovskaya / Osiyo, 317 m², pardozli</t>
  </si>
  <si>
    <t>Zich massiv yo'l bo'yi (−12%), pardozli (−10%).</t>
  </si>
  <si>
    <t>Tayyor restoran 500 m², Gidrometmarkaz</t>
  </si>
  <si>
    <t>Jihoz va dizayn bilan (−20%); katta maydon (+8%). Restoran uchun to'lov qobiliyati mo'ljali.</t>
  </si>
  <si>
    <t>Podval</t>
  </si>
  <si>
    <t>Shahriston metrosidagi BM podvali, 220 m², pardozli</t>
  </si>
  <si>
    <t>Eng yaxshi analog: BM podvali. Metro (−12%), pardozli (−10%). 7 oydan beri bozorda.</t>
  </si>
  <si>
    <t>AQSh elchixonasi, yarim podval 177 m², shell</t>
  </si>
  <si>
    <t>Shell → tayyor (+10%). Mulkdor 6 oy ijara ta'tili taklif qiladi.</t>
  </si>
  <si>
    <t>Bodomzor / Radisson, yarim podval 195 m²</t>
  </si>
  <si>
    <t>Markazga yaqin 1-qator (−15%), pardozli (−10%).</t>
  </si>
  <si>
    <t>Shohsaroy, «0-qavat» 103 m², pardozli</t>
  </si>
  <si>
    <t>Kichik lot (−8%).</t>
  </si>
  <si>
    <t>Shahriston, turar-joy podvali 80 m²</t>
  </si>
  <si>
    <t>Kichik (−10%); turar-joy podvali → BM podvali (+10%).</t>
  </si>
  <si>
    <t>AQSh elchixonasi, yarim podval 103 m²</t>
  </si>
  <si>
    <t>Xususiy mulkdor, kichik lot.</t>
  </si>
  <si>
    <t>Tavsiya etilgan narxlar va ijara stavkalari (baholash sanasi 19.09.2026)</t>
  </si>
  <si>
    <t>Barcha qiymatlar formulalar: setka medianasi → topshirish paytidagi qiymat → hozirgi (loyiha bosqichi) qiymat → boshlang'ich (e'lon) narx. Sotuv — sotiladigan m² (GBA − lift xolli/vestibyul/texnik), QQS bilan; ijara — GLA m², QQSsiz, all-in.</t>
  </si>
  <si>
    <t>Umumiy parametrlar</t>
  </si>
  <si>
    <t>Qurilish davridagi narx o'sishi (loyiha → topshirish)</t>
  </si>
  <si>
    <t>Tijorat maydonlari uchun ochiq statistika yo'q — taxmin (03-fayl: +8/+15/+25%).</t>
  </si>
  <si>
    <t>E'lon narxi ustamasi (savdolashish zaxirasi)</t>
  </si>
  <si>
    <t>Setkadagi savdolashish tuzatishi bilan bir xil (−8%).</t>
  </si>
  <si>
    <t>1-qavatni bloklarga bo'lib ijaraga berish ustamasi</t>
  </si>
  <si>
    <t>76 va 36 m² bloklar butun qavatdan qimmatroq ijaraga beriladi (taxmin).</t>
  </si>
  <si>
    <t>Podval: daromad yondashuvidagi yalpi daromadlilik</t>
  </si>
  <si>
    <t>Ijarachi bilan sotilayotgan obyektlar 10–12% (01-fayl); podval uchun yuqori chegara.</t>
  </si>
  <si>
    <t>Soliq kodeksi 258-modda.</t>
  </si>
  <si>
    <t>Ko'rsatkich</t>
  </si>
  <si>
    <t>2–7-qavat (bitta qavat)</t>
  </si>
  <si>
    <t>Butun bino</t>
  </si>
  <si>
    <t>Sotiladigan maydon, m²</t>
  </si>
  <si>
    <t>Ijaraga yaroqli maydon (GLA), m²</t>
  </si>
  <si>
    <t>Tavsiya ijara stavkasi, $/m² GLA/oy (QQSsiz)</t>
  </si>
  <si>
    <t>Oylik ijara (100% bandlik), $</t>
  </si>
  <si>
    <t>Topshirish paytidagi qiymat, $/m² (QQS bilan)</t>
  </si>
  <si>
    <t>Hozirgi qiymat (loyiha bosqichi, bitim), $/m²</t>
  </si>
  <si>
    <t>Eng ehtimoliy bitim oralig'i, $/m²</t>
  </si>
  <si>
    <t>Boshlang'ich sotuv (e'lon) narxi, $/m²</t>
  </si>
  <si>
    <t>Qavat qiymati hozir (bitim), $</t>
  </si>
  <si>
    <t>Qavat e'lon narxi, $</t>
  </si>
  <si>
    <t>Qavat qiymati topshirilganda, $</t>
  </si>
  <si>
    <t>Daromad yondashuvi bilan tekshiruv (butun bino, topshirilgandan keyin)</t>
  </si>
  <si>
    <t>Yalpi daromad: ijara × 12 × 90% bandlik + avtoturargoh $1 500 × 12 × 90%, $</t>
  </si>
  <si>
    <t>Yalpi daromadlilik (bozor, ijarachi bilan sotilayotgan obyektlar)</t>
  </si>
  <si>
    <t>Bino qiymati (QQSsiz), $</t>
  </si>
  <si>
    <t>Bino qiymati (QQS bilan), $</t>
  </si>
  <si>
    <t>Qismlar yig'indisi (topshirilganda, QQS bilan), $</t>
  </si>
  <si>
    <t>Farq: yig'indi / daromad qiymati − 1</t>
  </si>
  <si>
    <t>Ishonchlilik: 2–7-qavat — o'rtacha (7 analog, keltirilgan tarqoqlik ±15%); 1-qavat — o'rtachadan past (10 analog, tarqoqlik $1 455–2 640); podval — past (to'g'ridan-to'g'ri analog yo'q, daromad yondashuvi). Ijara — o'rtacha (10/8/6 analog). Tasdiqlangan bitim narxlari yo'q.</t>
  </si>
  <si>
    <t>Raqobatchi biznes-markazlar (19 ta) va yangi taklif. Manba: research/02_competitor_bcs.json. Klass — mulkdor yoki CMWP ma'lumoti bo'yicha.</t>
  </si>
  <si>
    <t>Yil</t>
  </si>
  <si>
    <t>Qavatlar</t>
  </si>
  <si>
    <t>Ijara (e'lon)</t>
  </si>
  <si>
    <t>QQS / OPEX</t>
  </si>
  <si>
    <t>Bo'sh maydon</t>
  </si>
  <si>
    <t>Infratuzilma / xizmatlar</t>
  </si>
  <si>
    <t>Asosiy ijarachilar</t>
  </si>
  <si>
    <t>Imtiyozlar</t>
  </si>
  <si>
    <t>Sayt</t>
  </si>
  <si>
    <t>Manbalar</t>
  </si>
  <si>
    <t>New 12-storey business centre at Shahriston metro (name not stated in ad)</t>
  </si>
  <si>
    <t>Yunusobod, ul. Shahriston, next to Shahriston metro / TV tower</t>
  </si>
  <si>
    <t>12</t>
  </si>
  <si>
    <t>20 USD/m²/month 'с ремонтом', negotiable</t>
  </si>
  <si>
    <t>VAT/OPEX not stated</t>
  </si>
  <si>
    <t>whole building marketed (floors 1–10 listed) – effectively in initial lease-up</t>
  </si>
  <si>
    <t>2 separate entrance groups; 'modern quality fit-out'; other services not stated</t>
  </si>
  <si>
    <t>Office building next to Shahriston metro (name not stated)</t>
  </si>
  <si>
    <t>8 levels (OLX field)</t>
  </si>
  <si>
    <t>15 USD/m² (3rd floor) and 13 USD/m² (floors 5–8)</t>
  </si>
  <si>
    <t>plus VAT; utilities at cost</t>
  </si>
  <si>
    <t>3,200 m² on offer (3rd floor 1,400 m² + floors 5–8 1,800 m²); 4th floor occupied</t>
  </si>
  <si>
    <t>2 power feeds; generator (lighting); chiller cooling</t>
  </si>
  <si>
    <t>Business centre 'class A' (per ad), Badamzar / Gidromettsentr (name not stated)</t>
  </si>
  <si>
    <t>Yunusobod/Badamzar; landmarks Kazy mahalla, Novomoskovskaya, Gidromettsentr</t>
  </si>
  <si>
    <t>A (as advertised by lessor; not verified)</t>
  </si>
  <si>
    <t>10</t>
  </si>
  <si>
    <t>20 USD/m² offices (5th floor); 28 USD/m² ground floor 420 m² (shell)</t>
  </si>
  <si>
    <t>offices: excl. VAT; OPEX not stated</t>
  </si>
  <si>
    <t>'сдаются этажи' – whole floors 600 m² + ground floor 420 m²</t>
  </si>
  <si>
    <t>own parking for 15 cars (ground-floor ad)</t>
  </si>
  <si>
    <t>chiller; modern ventilation; sound insulation; fire system, 2 evacuation exits; meeting rooms; 2 lifts (OTIS up to 14 pers.); WCs 3 cabins M/F; CCTV; 24/7 security; ceiling 3.3 m (3.98 m ground floor)</t>
  </si>
  <si>
    <t>https://www.olx.uz/d/obyavlenie/arenda-ofisa-pervaya-liniya-gidromitsentr-600m2-v-b-ts-88-ID4oXV9.html; https://www.olx.uz/d/obyavlenie/pervyy-etazh-420m2-biznes-tsentr-vdol-dorogi-idealno-pod-avtosalon-f88-ID4pwqh.html</t>
  </si>
  <si>
    <t>Onyx Business Center</t>
  </si>
  <si>
    <t>Mirzo-Ulug'bek, ul. Akkurgan (Oqqo'rg'on) 31-33 (corner Katta Darxon / Mudofaachilar)</t>
  </si>
  <si>
    <t>2023 (CMWP); developer's plan was end-2020 (afisha.uz)</t>
  </si>
  <si>
    <t>23 USD/m²/month, shell</t>
  </si>
  <si>
    <t>VAT not included; OPEX not stated</t>
  </si>
  <si>
    <t>200–3,400 m² available via CMWP</t>
  </si>
  <si>
    <t>2 lifts (CMWP) / 3 lifts (afisha.uz); heating/cooling; ceiling 3.5 m; conference hall 100 seats (afisha.uz); cafe Black Bear, bakery Breadly; meeting rooms</t>
  </si>
  <si>
    <t>not found (Instagram @onyxbc per afisha.uz)</t>
  </si>
  <si>
    <t>https://cmwp.uz/arenda/onyx; https://www.afisha.uz/ru/gorod/2020/06/18/onyx</t>
  </si>
  <si>
    <t>IT Park cluster business centres (incl. 'new business centre', 20–25 floors) + Alliance business center</t>
  </si>
  <si>
    <t>Mirzo-Ulug'bek, IT Park area; Alliance BC: Ziyolilar ko'chasi 10</t>
  </si>
  <si>
    <t>~1.5–2.0 (est.)</t>
  </si>
  <si>
    <t>'class A infrastructure' per one ad; otherwise not stated</t>
  </si>
  <si>
    <t>20–25 (OLX fields)</t>
  </si>
  <si>
    <t>22 USD/m² shell (933 m²); 24–25 USD/m² finished; 30 USD/m² (700 m², euro)</t>
  </si>
  <si>
    <t>blocks of 500–1,500 m², 700 m² and 933 m² on offer today</t>
  </si>
  <si>
    <t>parking for residents and guests (ad)</t>
  </si>
  <si>
    <t>conference halls, IT-resident tax regime (ad text); Alliance BC (Yandex Maps): tel [tel. yashirildi], site taplink.cc/tiara_residence, rating 5.0 (32)</t>
  </si>
  <si>
    <t>EPAM, iTransition, Vention, MightyCall and 40+ IT companies in the cluster (ad text)</t>
  </si>
  <si>
    <t>https://www.olx.uz/d/obyavlenie/it-park-arenda-ofis-ID4pCq3.html; https://www.olx.uz/d/obyavlenie/arenda-ofisov-v-it-park-ID4p9Sg.html; https://www.olx.uz/d/obyavlenie/ofis-v-arendu-it-park-za-vygodnuyu-tsenu-novyy-biznes-tsentr-ID4qExL.html; https://www.olx.uz/d/obyavlenie/arenda-pomescheniya-it-park-933m2-ID4c0bw.html; https://yandex.uz/maps/org/alliance_business_center/195222843943/</t>
  </si>
  <si>
    <t>UzOman Square (and UzOman Tower)</t>
  </si>
  <si>
    <t>Square: Yunusobod, pr. Amir Temur 88a; Tower: pr. Amir Temur 95A</t>
  </si>
  <si>
    <t>A (owner's sites); Tower: 'Best class A BC' CRE Awards 2020</t>
  </si>
  <si>
    <t>Square: 10</t>
  </si>
  <si>
    <t>30 USD/m² incl. VAT (OLX, 330 m² 3rd floor &amp; 60+40 m² 6th floor); 420,000 UZS/m² (=35.47 USD) via GBC</t>
  </si>
  <si>
    <t>OLX: VAT incl.; cleaning + parking included; electricity extra</t>
  </si>
  <si>
    <t>330 m² (3rd fl.), 100 m² (6th fl.); GBC: 'офисы от 120 до 10 000 м²'</t>
  </si>
  <si>
    <t>underground parking with EV chargers (site); 60 spaces (GBC)</t>
  </si>
  <si>
    <t>reception, spacious lift lobbies, UPS, energy-efficient systems, zoom/meeting rooms (site); Tower: 24/7 security, CCTV, parking</t>
  </si>
  <si>
    <t>not named ('international and local companies')</t>
  </si>
  <si>
    <t>https://uzoman-bc.uz/ ; https://www.uzomanbc.uz/</t>
  </si>
  <si>
    <t>https://uzoman-bc.uz/; https://www.uzomanbc.uz/; https://gbcoffice.uz/; https://www.olx.uz/d/obyavlenie/arenda-ofisa-uzoman-330m2-metro-minor-glavnaya-ulitsa-amira-timura-f88-ID4lPlx.html</t>
  </si>
  <si>
    <t>IBC – International Business Center (МБЦ)</t>
  </si>
  <si>
    <t>Yunusobod, pr. Amir Temur 107B (Bodomzor metro)</t>
  </si>
  <si>
    <t>not stated on pages opened (search snippet: 14 floors, 16,800 m² – NOT verified)</t>
  </si>
  <si>
    <t>underground parking – spaces for rent (ibc.uz)</t>
  </si>
  <si>
    <t>conference halls 'Navoi' and 'Simurg'; office &amp; meeting-room rental; event/simultaneous-interpretation equipment; several internet providers; technical/utility areas for lease</t>
  </si>
  <si>
    <t>https://www.ibc.uz</t>
  </si>
  <si>
    <t>https://www.ibc.uz; https://www.goldenpages.uz/en/company/?Id=11772</t>
  </si>
  <si>
    <t>Business centre, Amir Temur 99A (opposite Radisson)</t>
  </si>
  <si>
    <t>Yunusobod, pr. Amir Temur 99A</t>
  </si>
  <si>
    <t>290,000–355,000 UZS/m²/month (=24.5–30.0 USD) for 20–62 m² units</t>
  </si>
  <si>
    <t>all utilities and 12% VAT included</t>
  </si>
  <si>
    <t>4 small units (52, 20, 48, 62 m²)</t>
  </si>
  <si>
    <t>https://www.olx.uz/d/obyavlenie/arenda-ofisa-biznes-tsentr-ID2rpF2.html; https://yandex.uz/maps/10335/tashkent/search/%D0%B1%D0%B8%D0%B7%D0%BD%D0%B5%D1%81-%D1%86%D0%B5%D0%BD%D1%82%D1%80/?ll=69.316418%2C41.348614&amp;z=14</t>
  </si>
  <si>
    <t>Minor Business Center (Minor Tower)</t>
  </si>
  <si>
    <t>Yunusobod, Minor</t>
  </si>
  <si>
    <t>23</t>
  </si>
  <si>
    <t>15 USD/m² + 2 USD/m² management fee, shell &amp; core</t>
  </si>
  <si>
    <t>OPEX 2 USD/m² extra; VAT not stated</t>
  </si>
  <si>
    <t>'50% этажей уже сданы' =&gt; ~50% still available</t>
  </si>
  <si>
    <t>professional management 'SWG by C-Space'; ceiling 3.2 m</t>
  </si>
  <si>
    <t>12-storey business centre at Ts-5 / Minor metro (name not stated)</t>
  </si>
  <si>
    <t>24–25 USD/m²</t>
  </si>
  <si>
    <t>conflicting: '+ НДС' (one agent) vs 'НДС внутри' (Remax)</t>
  </si>
  <si>
    <t>at least floors 4, 8, 9, 11 offered (4 × 580 m² ≈ 2,300 m²)</t>
  </si>
  <si>
    <t>https://www.olx.uz/d/obyavlenie/b-ts-na-ts-5-580m2-12-kabinetov-tsentr-goroda-ID46q98.html; https://www.olx.uz/d/obyavlenie/ofis-580m2-v-biznes-tsentre-v-storone-minor-metro-ID4mTnI.html; https://www.olx.uz/d/obyavlenie/arenda-580m2-ofisnoe-pomeschenie-v-bts-ID4s44k.html</t>
  </si>
  <si>
    <t>16-storey business centre near Minor/Bodomzor metro, behind NBU (name not stated)</t>
  </si>
  <si>
    <t>Yunusobod, behind NBU bank, near Uzbektelecom</t>
  </si>
  <si>
    <t>16</t>
  </si>
  <si>
    <t>18 USD/m² shell; 22 USD/m² with landlord turnkey office fit-out; sale 1,800 USD/m²</t>
  </si>
  <si>
    <t>5th floor 460 m² (floors sold/let individually)</t>
  </si>
  <si>
    <t>none of its own; large public parking nearby</t>
  </si>
  <si>
    <t>4 lifts; finished lobby &amp; reception; ceiling 3.5 m</t>
  </si>
  <si>
    <t>rent holidays up to 3 months for tenant's own fit-out</t>
  </si>
  <si>
    <t>https://www.olx.uz/d/obyavlenie/sdaetsya-v-arendu-ili-prodaetsya-kommercheskoe-pomeschenie-v-biznes-tsentre-ID4srCi.html; https://www.olx.uz/d/obyavlenie/sdam-s-remontom-460m2-pod-ofis-yunusabad-badamzar-malika-nbu-g77-ID4pwdz.html</t>
  </si>
  <si>
    <t>Oriental Business Centre</t>
  </si>
  <si>
    <t>Yunusobod, 4th kvartal, near passport office / cinema 'Азия'</t>
  </si>
  <si>
    <t>130,000 UZS/m² (=10.98 USD); promo 100,000 UZS/m² (=8.45 USD) for first 3 months</t>
  </si>
  <si>
    <t>VAT not stated; bank transfer only</t>
  </si>
  <si>
    <t>184 m² (2nd floor)</t>
  </si>
  <si>
    <t>for staff and visitors</t>
  </si>
  <si>
    <t>24h guarded building; 24h access</t>
  </si>
  <si>
    <t>first 3 months at 100,000 UZS/m² (≈ −23%)</t>
  </si>
  <si>
    <t>C-Space Yunusabad (flex / serviced offices)</t>
  </si>
  <si>
    <t>Yunusobod, 12th kvartal, 20a (3 min walk to Turkiston metro)</t>
  </si>
  <si>
    <t>2018</t>
  </si>
  <si>
    <t>5</t>
  </si>
  <si>
    <t>35 USD/m²/month (100 m² finished)</t>
  </si>
  <si>
    <t>VAT not included</t>
  </si>
  <si>
    <t>100 m²</t>
  </si>
  <si>
    <t>1 lift; HVAC; ceiling 3 m; restaurant Jungle Family Club, CoffeeMen</t>
  </si>
  <si>
    <t>Dim Tower</t>
  </si>
  <si>
    <t>Yunusobod, ul. Abdulla Qodiriy (1 min walk to A.Qodiriy metro)</t>
  </si>
  <si>
    <t>B+ (CMWP); 'A' in lessor's OLX ad</t>
  </si>
  <si>
    <t>2023</t>
  </si>
  <si>
    <t>14 (CMWP) / 15 (OLX field)</t>
  </si>
  <si>
    <t>25 USD/m² shell (CMWP); 35 USD/m² finished 450 m² (OLX)</t>
  </si>
  <si>
    <t>CMWP: VAT not included</t>
  </si>
  <si>
    <t>150–3,000 m² (CMWP)</t>
  </si>
  <si>
    <t>4 lifts; VRF; ceiling 4 m; restaurants Pro.Хинкали, Paul</t>
  </si>
  <si>
    <t>https://cmwp.uz/arenda/dim-tower; https://www.olx.uz/d/obyavlenie/sdam-b-ts-pomescheniya-450m2-dimtower-alayskiy-rynok-sh83-ID4hEwf.html</t>
  </si>
  <si>
    <t>Nova Plaza BC / Nova Minor BC</t>
  </si>
  <si>
    <t>Nova Plaza: ul. Abdulla Qodiriy 1A; Nova Minor: ul. Sharaf Rashidov 99A</t>
  </si>
  <si>
    <t>~4.6 / ~3.7 (est.)</t>
  </si>
  <si>
    <t>Nova Plaza: 8</t>
  </si>
  <si>
    <t>Nova Plaza: 336,000 UZS/m² (=28.38 USD) all-in for 100 m²; Nova Minor: 305,000 UZS/m² (=25.76 USD), 48–178 m²</t>
  </si>
  <si>
    <t>Nova Plaza: VAT, reception, cleaning, security included; internet + utilities extra</t>
  </si>
  <si>
    <t>Nova Plaza 100 m² (7th fl.); Nova Minor 48–178 m²</t>
  </si>
  <si>
    <t>Nova Plaza: underground; Nova Minor: 35 spaces (GBC)</t>
  </si>
  <si>
    <t>Nova Plaza: VRF + air-cleaning ventilation, reception, 24/7 access</t>
  </si>
  <si>
    <t>https://www.olx.uz/d/obyavlenie/nova-plazada-100-m-ofis-7-qavat-yunusobod-ID4sDcR.html; https://gbcoffice.uz/</t>
  </si>
  <si>
    <t>Trilliant Business Center</t>
  </si>
  <si>
    <t>ul. Shahrisabz 30a (GBC: Shahrisabz 2), CBD</t>
  </si>
  <si>
    <t>A (CMWP page) / A+ (CMWP list, GBC)</t>
  </si>
  <si>
    <t>13 (CMWP); OLX ads: 14 &amp; 17-storey office towers</t>
  </si>
  <si>
    <t>38 USD/m² excl. VAT fitted (CMWP); 45–47 USD/m² (OLX, 117–250 m²); 55–60 USD/m² furnished whole floor; 502,000 UZS/m² (=42.40 USD) all-inclusive (GBC)</t>
  </si>
  <si>
    <t>CMWP: VAT not included; GBC: all-inclusive</t>
  </si>
  <si>
    <t>90–500 m² (CMWP); 98–213 m² (GBC); whole 13th floor 1,674 m²</t>
  </si>
  <si>
    <t>324 spaces (GBC); 20 dedicated spaces with 13th floor</t>
  </si>
  <si>
    <t>8 lifts; 4-pipe HVAC; ceiling 4.4 m; InterContinental hotel, congress centre, Café 1991, Otto</t>
  </si>
  <si>
    <t>InterContinental Hotel (CMWP)</t>
  </si>
  <si>
    <t>https://cmwp.uz/arenda/trilliant-1; https://gbcoffice.uz/; https://www.olx.uz/d/obyavlenie/arenda-v-biznes-tsentre-trilliant-bez-komissii-ID4pCsJ.html; https://www.olx.uz/d/obyavlenie/sdam-prestizhnyy-predstavitelskiy-ofis-1674m2-v-bts-a-klassa-trilliant-ID4r3Ux.html</t>
  </si>
  <si>
    <t>Orient Business Center</t>
  </si>
  <si>
    <t>pr. Oloy Bozori 64 (3 min walk A.Qodiriy metro)</t>
  </si>
  <si>
    <t>2021</t>
  </si>
  <si>
    <t>42 USD/m² fitted</t>
  </si>
  <si>
    <t>150 m² (list page: 150–300 m²)</t>
  </si>
  <si>
    <t>5 lifts; VRF; ceiling 4 m; 2 restaurants</t>
  </si>
  <si>
    <t>Infinity Business Center (Tower 1)</t>
  </si>
  <si>
    <t>ul. Istiqbol 45/5 (corner A.Qodiriy)</t>
  </si>
  <si>
    <t>2024</t>
  </si>
  <si>
    <t>14</t>
  </si>
  <si>
    <t>32 USD/m² shell (CMWP); 461,700 UZS/m² (=39.00 USD) with ready fit-out (GBC)</t>
  </si>
  <si>
    <t>111–3,900 m² (CMWP); 56–9,300 m² (GBC)</t>
  </si>
  <si>
    <t>256 spaces on 7 levels (CMWP); 250 (GBC)</t>
  </si>
  <si>
    <t>7 lifts; restaurant Efendi, Coffee Milk; adjacent park</t>
  </si>
  <si>
    <t>https://cmwp.uz/arenda/infinity; https://gbcoffice.uz/</t>
  </si>
  <si>
    <t>Summit Business Center</t>
  </si>
  <si>
    <t>ul. Botir Zokirov, Tashkent City (1 min walk Pakhtakor metro)</t>
  </si>
  <si>
    <t>30</t>
  </si>
  <si>
    <t>37 USD/m² shell</t>
  </si>
  <si>
    <t>200–3,000 m²; CMWP (Spot 11.09.2026): filling slowly</t>
  </si>
  <si>
    <t>10 lifts</t>
  </si>
  <si>
    <t>https://bcsummit.uz/ (not opened)</t>
  </si>
  <si>
    <t>https://cmwp.uz/arenda/summit; https://www.spot.uz/ru/2026/09/11/real-estate</t>
  </si>
  <si>
    <t xml:space="preserve">[Qurilayotgan / yangi] </t>
  </si>
  <si>
    <t>Monitoring: narx hisobida ishlatilgan asosiy analoglar. 1-monitoring (19.09.2026) — tadqiqot jarayonida har bir e'lon ochilib tekshirilgan. 2 va 3-monitoring ustunlari to'ldirish uchun: holat (faol / olib tashlangan / narx o'zgargan) va yangi narx.</t>
  </si>
  <si>
    <t>1-monitoring 19.09: holat</t>
  </si>
  <si>
    <t>19.09: $/m²</t>
  </si>
  <si>
    <t>E'lon sanasi / yangilangan</t>
  </si>
  <si>
    <t>2-monitoring 20.09: holat</t>
  </si>
  <si>
    <t>20.09: $/m²</t>
  </si>
  <si>
    <t>3-monitoring 21.09 (topshirishdan oldin): holat</t>
  </si>
  <si>
    <t>21.09: $/m²</t>
  </si>
  <si>
    <t>O'zgarish / izoh</t>
  </si>
  <si>
    <t>faol</t>
  </si>
  <si>
    <t>Monitoring jurnali (bozor bo'yicha)</t>
  </si>
  <si>
    <t>Sana</t>
  </si>
  <si>
    <t>Bosqich</t>
  </si>
  <si>
    <t>Nima tekshirildi</t>
  </si>
  <si>
    <t>Natija / o'zgarishlar</t>
  </si>
  <si>
    <t>19.09.2026</t>
  </si>
  <si>
    <t>1-monitoring (ish boshi)</t>
  </si>
  <si>
    <t>OLX: Yunusobod, ≥100 m² ijara e'lonlari — 589 ta ko'rib chiqildi; sotuv — 269 ta (3 sahifa) + kalit so'zlar. Uybor: sotuv 102, ijara 82 (Toshkent, hammasi). Joymee: sotuv — obyektdan 3 km ichida 104 ta; ijara — Yunusobod/M.Ulug'bek 141 ta. Realt24, CMWP, e-auksion.uz.</t>
  </si>
  <si>
    <t>Bazaviy holat. Kuzatilgan o'zgarishlar: C41 (Muhtasham) Joymee'da 18.06.2026 da $1,50 mln, 19.09 da $1,60 mln (+6,7%); A02 (Bog'ishamol, 360 m²) turli brokerlarda $22 va $25; T6 lot 17.09.2026 da sotilmadi; T7–T8 10.09 dagi savdodan keyin o'zgarmagan narxda qayta qo'yilgan; E10 bino 20 oy davomida $2 000/m² da sotilmayapti.</t>
  </si>
  <si>
    <t>20.09.2026</t>
  </si>
  <si>
    <t>2-monitoring (muddat o'rtasi)</t>
  </si>
  <si>
    <t>Rejaga ko'ra: asosiy analoglarni qayta ochish (yuqoridagi jadval), yangi e'lonlarni qidirish (Bog'ishamol, Botanika, Chinobod).</t>
  </si>
  <si>
    <t>To'ldiriladi</t>
  </si>
  <si>
    <t>21.09.2026</t>
  </si>
  <si>
    <t>3-monitoring (topshirishdan oldin, 19:00 gacha)</t>
  </si>
  <si>
    <t>Rejaga ko'ra: asosiy analoglar holati va narxi; o'zgarishlar hisobotda qayd etiladi.</t>
  </si>
  <si>
    <t>Narxni mulkdor yoki uning brokeri orqali tasdiqlash jurnali (topshiriq talabi: «imkon qadar»). Skript (rus/o'zbek): «Assalomu alaykum! [OLX/Joymee] dagi [maydon] m² [manzil] e'loni bo'yicha. 1) Obyekt hali sotuvda/ijarada mi? 2) Narx dolzarb mi, QQS kiritilganmi? 3) Real savdolashish qancha? 4) To'lov shartlari (bo'lib to'lash, oldindan to'lov)? 5) Qancha vaqtdan beri bozorda, qiziqish bormi?» Javoblarni shu jadvalga yozing; hisobotda «tasdiqlangan» deb faqat shu ustundagi ma'lumot ko'rsatiladi.</t>
  </si>
  <si>
    <t>Kontakt</t>
  </si>
  <si>
    <t>Sana, vaqt</t>
  </si>
  <si>
    <t>Kim javob berdi (mulkdor / broker)</t>
  </si>
  <si>
    <t>Narx dolzarbmi?</t>
  </si>
  <si>
    <t>Tasdiqlangan narx / stavka</t>
  </si>
  <si>
    <t>Savdolashish chegarasi</t>
  </si>
  <si>
    <t>QQS, to'lov shartlari</t>
  </si>
  <si>
    <t>'Elena' (OLX business account, on OLX since Feb 2008); phone hidden on page</t>
  </si>
  <si>
    <t>Eldar, [tel. yashirildi]</t>
  </si>
  <si>
    <t>toxa_1985, [tel. yashirildi]</t>
  </si>
  <si>
    <t>'Zastroyshchik' (OLX since Jun 2026), phone hidden</t>
  </si>
  <si>
    <t>'tian' (muxamad), [tel. yashirildi]</t>
  </si>
  <si>
    <t>'Diyor Komertsiya', [tel. yashirildi]</t>
  </si>
  <si>
    <t>OLX 'show phone' button (number hidden on page)</t>
  </si>
  <si>
    <t>OLX 'show phone' button (number hidden on page); phone in twin ad: [tel. yashirildi]</t>
  </si>
  <si>
    <t>Uy Savdo — Uzbekistan ilovasini tekshirish (topshiriq talabi). Sariq qatorlar — foydalanuvchi to'ldiradi.</t>
  </si>
  <si>
    <t>Mazmun</t>
  </si>
  <si>
    <t>Tekshirilgan (19.09.2026)</t>
  </si>
  <si>
    <t>Google Play: «Uy Savdo - Uzbekistan», ishlab chiquvchi AbrusDev, 10K+ yuklab olish, yangilangan 14.05.2026. Tavsif: faqat kvartira sotish/ijara va «kvartirangizni A.I. yordamida baholash». Tijorat ko'chmas mulki haqida so'z yo'q.</t>
  </si>
  <si>
    <t>https://play.google.com/store/apps/details?id=com.uy.savdo.mobile</t>
  </si>
  <si>
    <t>App Store: «UySavdo», sotuvchi Avaz Nazarov, 1.3.1-versiya — xuddi shunday, faqat kvartiralar.</t>
  </si>
  <si>
    <t>https://apps.apple.com/us/app/uysavdo/id6736627028</t>
  </si>
  <si>
    <t>Veb-sayt uysavdocompany.uz ulanishni rad etdi — veb-versiya va tijorat e'lonlari borligini tasdiqlab bo'lmadi.</t>
  </si>
  <si>
    <t>https://uysavdocompany.uz/</t>
  </si>
  <si>
    <t>Xulosa (hozircha)</t>
  </si>
  <si>
    <t>Ilova avtomatik baholashi (AVM) kvartiralar uchun mo'ljallangan: Botanica BC (tijorat, loyiha bosqichi) uchun qo'llanilmaydi. Tijorat analoglari ilovada topilmadi — ilova ichida qo'lda tekshirish kerak.</t>
  </si>
  <si>
    <t>Qo'lda tekshirish (to'ldiring)</t>
  </si>
  <si>
    <t>1) Ilovada «tijorat / noturar joy» bo'limi bormi? 2) Yunusobod, Bog'ishamol bo'yicha tijorat e'lonlari (skrinshot). 3) AVM: Yunusobod, 337,9 m², 2-qavat, yangi bino — natija yoki «faqat kvartira» xabari (skrinshot). 4) Natija sanasi va vaqti.</t>
  </si>
  <si>
    <t>Natija</t>
  </si>
  <si>
    <t>Barcha manbalar (tadqiqot fayllaridan avtomatik yig'ilgan, takrorlarsiz). Har bir raqam uchun aniq manba — tegishli varaq va research/*.md fayllarda.</t>
  </si>
  <si>
    <t>Bo'lim</t>
  </si>
  <si>
    <t>Tekshirilgan</t>
  </si>
  <si>
    <t>Sotuv analoglari</t>
  </si>
  <si>
    <t>https://cbu.uz/en/arkhiv-kursov-valyut/json/USD/2026-09-19/</t>
  </si>
  <si>
    <t>https://api.uybor.uz/api/v1/listings?operationType__eq=sale&amp;category__eq=10</t>
  </si>
  <si>
    <t>https://api.joymee.uz/api/v1/announcement/</t>
  </si>
  <si>
    <t>https://joymee.uz/announcements/&lt;id</t>
  </si>
  <si>
    <t>https://www.olx.uz/d/obyavlenie/prodaetsya-3900m-zdaniya-vdol-dorogi-1-liniya-ts5-alayskiy-ID4qKB9.html</t>
  </si>
  <si>
    <t>https://joymee.uz/announcements/448383</t>
  </si>
  <si>
    <t>https://joymee.uz/announcements/503397</t>
  </si>
  <si>
    <t>https://joymee.uz/announcements/467598</t>
  </si>
  <si>
    <t>https://joymee.uz/announcements/101116</t>
  </si>
  <si>
    <t>https://joymee.uz/announcements/355692</t>
  </si>
  <si>
    <t>https://joymee.uz/announcements/382451</t>
  </si>
  <si>
    <t>https://uybor.uz/listings/1320252</t>
  </si>
  <si>
    <t>https://realt24.uz/ru/listing/24745/</t>
  </si>
  <si>
    <t>https://uybor.uz/listings/1321532</t>
  </si>
  <si>
    <t>https://www.olx.uz/d/obyavlenie/ofis-87-m-na-16-etazhe-v-bts-zgg-ul-bobura-ID4sruH.html</t>
  </si>
  <si>
    <t>https://realt24.uz/ru/listing/24538/</t>
  </si>
  <si>
    <t>https://uybor.uz/listings/1268973</t>
  </si>
  <si>
    <t>https://www.olx.uz/d/obyavlenie/metro-minor-prodaetsya-i-sdaetsya-otdelno-stoyashaya-pomisheniya-ID3zRVQ.html</t>
  </si>
  <si>
    <t>https://www.olx.uz/d/obyavlenie/prodam-biznes-tsentr-8000m2-a-klassa-s-gotovymi-arendatorami-ID4rmq7.html</t>
  </si>
  <si>
    <t>https://www.olx.uz/d/obyavlenie/ulitsa-amir-temura-orientir-hotira-maydoni-prodaetsya-nezhiloy-ID4kpTI.html</t>
  </si>
  <si>
    <t>https://uybor.uz/listings/1297293</t>
  </si>
  <si>
    <t>https://uybor.uz/listings/1306823</t>
  </si>
  <si>
    <t>https://uybor.uz/listings/1321292</t>
  </si>
  <si>
    <t>https://e-auksion.uz/lot-view?lot_id=13445903</t>
  </si>
  <si>
    <t>https://e-auksion.uz/lot-view?lot_id=22287937</t>
  </si>
  <si>
    <t>https://e-auksion.uz/lot-view?lot_id=18994211</t>
  </si>
  <si>
    <t>https://e-auksion.uz/lot-view?lot_id=13446074</t>
  </si>
  <si>
    <t>https://e-auksion.uz/lot-view?lot_id=19662471</t>
  </si>
  <si>
    <t>https://e-auksion.uz/lot-view?lot_id=25339311</t>
  </si>
  <si>
    <t>https://e-auksion.uz/lot-view?lot_id=25451463</t>
  </si>
  <si>
    <t>https://e-auksion.uz/lot-view?lot_id=25451465</t>
  </si>
  <si>
    <t>https://www.olx.uz/nedvizhimost/kommercheskie-pomeshcheniya/prodazha/tashkent/?search%5Bdistrict_id%5D=25&amp;search%5Bfilter_float_total_area%3Afrom%5D=150</t>
  </si>
  <si>
    <t>https://www.olx.uz/nedvizhimost/kommercheskie-pomeshcheniya/prodazha/tashkent/q-бизнес-центр/</t>
  </si>
  <si>
    <t>https://api.uybor.uz/api/v1/listings?mode=search&amp;limit=50&amp;page=1..3&amp;operationType__eq=sale&amp;category__eq=10</t>
  </si>
  <si>
    <t>https://uybor.uz/listings?operationType__eq=sale&amp;category__eq=10</t>
  </si>
  <si>
    <t>https://api.joymee.uz/api/v1/announcement/?category=10&amp;district=199&amp;min_area=150</t>
  </si>
  <si>
    <t>https://api.joymee.uz/api/v1/announcement/map/?latitude=41.349&amp;longitude=69.316&amp;radius=3&amp;category=10</t>
  </si>
  <si>
    <t>https://api.joymee.uz/api/v1/announcement/&lt;id</t>
  </si>
  <si>
    <t>https://realt24.uz/ru/tashkent/kupit/kommercheskaya-nedvizhimost/ofisy/</t>
  </si>
  <si>
    <t>https://cmwp.uz/sales</t>
  </si>
  <si>
    <t>https://cmwp.uz/en/sales/ofisnye-pomeshheniia</t>
  </si>
  <si>
    <t>https://cmwp.uz/sales/cambridge-residence</t>
  </si>
  <si>
    <t>https://cmwp.uz/sales/nur</t>
  </si>
  <si>
    <t>https://cmwp.uz/en/article/41</t>
  </si>
  <si>
    <t>https://realting.uz/tashkent/commercial/offices</t>
  </si>
  <si>
    <t>https://klyuchi.uz/type/kommercheskaya-nedvizhimost/</t>
  </si>
  <si>
    <t>https://domtut.uz/commerce</t>
  </si>
  <si>
    <t>https://bcsummit.uz/</t>
  </si>
  <si>
    <t>https://e-auksion.uz/lots?group=1&amp;category=1&amp;region=1&amp;area=5&amp;index=2</t>
  </si>
  <si>
    <t>https://e-auksion.uz/api/front/lots</t>
  </si>
  <si>
    <t>https://e-auksion.uz/api/front/dictionaries/</t>
  </si>
  <si>
    <t>https://play.google.com/store/apps/details?id=com.uy.savdo.mobile&amp;hl=en_US</t>
  </si>
  <si>
    <t>Ijara analoglari va raqobatchilar</t>
  </si>
  <si>
    <t>https://cbu.uz/ru/arkhiv-kursov-valyut/json/USD/2026-09-19/</t>
  </si>
  <si>
    <t>https://www.olx.uz/</t>
  </si>
  <si>
    <t>https://www.spot.uz/ru/2026/09/11/real-estate</t>
  </si>
  <si>
    <t>https://www.spot.uz/ru/2025/12/29/cmwp-year/</t>
  </si>
  <si>
    <t>https://frank.uz/en/news-en/the-tashkent-office-market-is-gaining-momentum/</t>
  </si>
  <si>
    <t>https://cmwp.uz/iq</t>
  </si>
  <si>
    <t>https://www.afisha.uz/ru/gorod/2020/06/18/onyx</t>
  </si>
  <si>
    <t>https://yandex.uz/maps/org/alliance_business_center/195222843943/</t>
  </si>
  <si>
    <t>https://uzoman-bc.uz/</t>
  </si>
  <si>
    <t>https://www.uzomanbc.uz/</t>
  </si>
  <si>
    <t>https://www.goldenpages.uz/en/company/?Id=11772</t>
  </si>
  <si>
    <t>https://yandex.uz/maps/10335/tashkent/search/%D0%B1%D0%B8%D0%B7%D0%BD%D0%B5%D1%81-%D1%86%D0%B5%D0%BD%D1%82%D1%80/?ll=69.316418%2C41.348614&amp;z=14</t>
  </si>
  <si>
    <t>https://www.spot.uz/ru/2025/12/16/tashkent-projects</t>
  </si>
  <si>
    <t>https://www.olx.uz/nedvizhimost/kommercheskie-pomeshcheniya/arenda/tashkent/?search%5Bdistrict_id%5D=25</t>
  </si>
  <si>
    <t>https://api.uybor.uz/api/v1/listings?limit=100&amp;page=1&amp;mode=search&amp;operationType__eq=rent&amp;category__eq=10&amp;region__eq=13&amp;order=upAt</t>
  </si>
  <si>
    <t>https://api.joymee.uz/api/v1/announcement/?deal_type=2&amp;category=6</t>
  </si>
  <si>
    <t>https://cmwp.uz/arenda</t>
  </si>
  <si>
    <t>https://cmwp.uz/en/arenda/ofisnye-pomeshheniia</t>
  </si>
  <si>
    <t>https://2gis.uz/tashkent/search/%D0%B1%D0%B8%D0%B7%D0%BD%D0%B5%D1%81-%D1%86%D0%B5%D0%BD%D1%82%D1%80</t>
  </si>
  <si>
    <t>https://t.me/s/arenda_office_tashkent</t>
  </si>
  <si>
    <t>https://domtut.uz/filter/search?format=rent&amp;duration=31&amp;object=commercial&amp;district=yunusobod</t>
  </si>
  <si>
    <t>Bozor, makro, soliqlar, xarajatlar</t>
  </si>
  <si>
    <t>https://t.me/CMWPUz/763</t>
  </si>
  <si>
    <t>https://t.me/CMWPUz/765</t>
  </si>
  <si>
    <t>https://t.me/CMWPUz/757</t>
  </si>
  <si>
    <t>https://cmwp.uz/images/%D0%9E%D0%B1%D0%B7%D0%BE%D1%80_%D1%80%D1%8B%D0%BD%D0%BA%D0%B0_%D0%BF%D0%BE%20%D0%B8%D1%82%D0%BE%D0%B3%D0%B0%D0%BC%202025.pdf</t>
  </si>
  <si>
    <t>https://cmwp.uz/images/2025_10_17_CMWP_%D0%9E%D1%84%D0%B8%D1%81%D1%8B_%D0%BE%D1%82%D1%80%D0%B0%D1%81%D0%BB%D0%B5%D0%B2%D0%BE%D0%B9%20%D1%81%D1%80%D0%B5%D0%B7_2025_vs_2024_%D0%A1%D0%90%D0%99%D0%A2.pdf</t>
  </si>
  <si>
    <t>https://www.spot.uz/ru/2025/10/21/cmwp-office/</t>
  </si>
  <si>
    <t>https://cmwp.uz/images/2025_03_24_CMWP_%D0%9F%D1%80%D0%BE%D0%B3%D0%BD%D0%BE%D0%B7%D1%8B%202025.pdf</t>
  </si>
  <si>
    <t>https://www.spot.uz/ru/2025/02/19/office-tashkent</t>
  </si>
  <si>
    <t>https://cmwp.uz/iq/karta-subrynkov-taskenta</t>
  </si>
  <si>
    <t>https://cmwp.uz/article/43</t>
  </si>
  <si>
    <t>https://realting.uz/news/tashkent-commercial-real-estate-market</t>
  </si>
  <si>
    <t>https://realting.uz/news/where-is-it-profitable-to-rent-an-office-in-tashkent</t>
  </si>
  <si>
    <t>https://www.spot.uz/ru/2024/12/02/business-centers</t>
  </si>
  <si>
    <t>https://cmwp.uz/images/2026_03_30_Retail_Clusters_Tashkent.pdf</t>
  </si>
  <si>
    <t>https://cmwp.uz/article/denis-sokolov-v-programme-tiif-2026-o-tom-cto-sozdaet-disbalans-na-rynke-nedvizimosti-taskenta</t>
  </si>
  <si>
    <t>https://cmwp.uz/article/liliia-eremenko-ekspert-cmwp-o-tom-kak-formiruetsia-arendnaia-stavka-torgovoi-nedvizimosti-v-taskente</t>
  </si>
  <si>
    <t>https://www.hospitalitynet.org/report/4131233/luxury-hotels-report-central-asia</t>
  </si>
  <si>
    <t>https://cmwp.uz/images/CMWP_%D0%9E%D0%B1%D0%B7%D0%BE%D1%80_%D0%93%D0%BE%D1%81%D1%82%D0%B8%D0%BD%D0%B8%D1%87%D0%BD%D1%8B%D0%B9%20%D1%80%D1%8B%D0%BD%D0%BE%D0%BA_%D0%A6%D0%90_%D1%84%D0%B8%D0%BD%D0%B0%D0%BB.pdf</t>
  </si>
  <si>
    <t>https://cmwp.uz/images/RUS_Hospitality_Central%20Asia_2025.pdf</t>
  </si>
  <si>
    <t>https://cmwp.uz/images/Hotel_Tashkent_short_ENG.pdf</t>
  </si>
  <si>
    <t>https://www.costar.com/article/565418144/</t>
  </si>
  <si>
    <t>https://cmwp.uz/article/evgenii-grixanov-direktor-uk-cmwp-uzbekistan-v-avtorskoi-kolonke-o-tom-kak-premium-umiraet-na-ekspluatacii</t>
  </si>
  <si>
    <t>https://cmwp.uz/article/avtorskaia-kolonka-eksperta-cmwp-uzbekistan-denisa-sokolova-o-mnogofunkcionalnyx-kompleksax-proslogo-nastoiashhego-budushhego</t>
  </si>
  <si>
    <t>https://cmwp.uz/article/avtorskaia-kolonka-generalnogo-direktora-cmwp-uzbekistan-denisa-sokolova-o-tom-kak-upravliat-kommerceskoi-nedvizimostiu</t>
  </si>
  <si>
    <t>https://cmwp.uz/iq/klassifikaciia-ofisnoi-nedvizimosti-uzbekistana</t>
  </si>
  <si>
    <t>https://cmwp.uz/images/%D0%9A%D0%BB%D0%B0%D1%81%D1%81%D0%B8%D1%84%D0%B8%D0%BA%D0%B0%D1%86%D0%B8%D1%8F%20%D0%BE%D1%84%D0%B8%D1%81%D0%BD%D0%BE%D0%B9%20%D0%BD%D0%B5%D0%B4%D0%B2%D0%B8%D0%B6%D0%B8%D0%BC%D0%BE%D1%81%D1%82%D0%B8_final.pdf</t>
  </si>
  <si>
    <t>https://cbu.uz/ru/press_center/releases/4540150/</t>
  </si>
  <si>
    <t>https://cbu.uz/ru/</t>
  </si>
  <si>
    <t>https://cbu.uz/ru/arkhiv-kursov-valyut/json/USD/2025-09-19/</t>
  </si>
  <si>
    <t>https://cbu.uz/ru/statistics/dks/4248563/</t>
  </si>
  <si>
    <t>https://cbu.uz/ru/statistics/dks/4248571/</t>
  </si>
  <si>
    <t>https://cbu.uz/ru/statistics/dks/4248572/</t>
  </si>
  <si>
    <t>https://cbu.uz/ru/statistics/dks/4248569/</t>
  </si>
  <si>
    <t>https://www.spot.uz/ru/2025/02/25/bonds-international</t>
  </si>
  <si>
    <t>https://www.spot.uz/ru/2026/04/02/sovereign-bonds</t>
  </si>
  <si>
    <t>https://cmwp.uz/article/68</t>
  </si>
  <si>
    <t>https://lex.uz/ru/docs/4674893</t>
  </si>
  <si>
    <t>https://taxsummaries.pwc.com/republic-of-uzbekistan/corporate/other-taxes</t>
  </si>
  <si>
    <t>https://www.ey.com/content/dam/ey-unified-site/ey-com/en-uz/tax-alerts/2026/01/documents/ey-uz-tax-updates-effective-from-2026.pdf</t>
  </si>
  <si>
    <t>https://buxgalter.uz/publish/doc/text212837_chto_menyaetsya_v_naloge_na_imushchestvo_v_2026_godu</t>
  </si>
  <si>
    <t>https://www.spot.uz/ru/2026/01/07/property-tax-2026/</t>
  </si>
  <si>
    <t>https://www.spot.uz/ru/2026/01/08/land-tax-2026/</t>
  </si>
  <si>
    <t>https://buxgalter.uz/publish/doc/text212996_utverjdeny_koefficienty_k_zemelnomu_nalogu_po_rayonam_tashkenta_na_2026_god</t>
  </si>
  <si>
    <t>https://uybor.uz/blog/raspredelenie-tashkenta-po-zonam</t>
  </si>
  <si>
    <t>https://kengash.gov.uz/ru/yunusobod/documents/227452</t>
  </si>
  <si>
    <t>https://taxsummaries.pwc.com/republic-of-uzbekistan/corporate/withholding-taxes</t>
  </si>
  <si>
    <t>https://buxgalter.uz/publish/doc/text212687_ustanovleny_minimalnye_stavki_arendnoy_platy_na_2026_god</t>
  </si>
  <si>
    <t>https://buxgalter.uz/publish/doc/text212719_utverjdeny_povyshayushchie_koefficienty_k_minimalnym_stavkam_arendnoy_platy_dlya_tashkenta_na_2026_god</t>
  </si>
  <si>
    <t>https://www.gazeta.uz/ru/2026/01/14/rental-rates/</t>
  </si>
  <si>
    <t>https://lex.uz/ru/docs/4680955</t>
  </si>
  <si>
    <t>https://buxgalter.uz/publish/doc/text189777_razmery_brv_mrot_bvip_i_mpr_v_uzbekistane</t>
  </si>
  <si>
    <t>https://podrobno.uz/cat/obchestvo/v-uzbekistane-izmenilsya-razmer-gosposhliny-pri-kuple-prodazhe-nedvizhimosti-i-avto-/</t>
  </si>
  <si>
    <t>https://www.gazeta.uz/ru/2026/05/20/taxes/</t>
  </si>
  <si>
    <t>https://www.ey.com/en_uz/technical/tax-alerts/2026/05/market-value-real-estate-2026</t>
  </si>
  <si>
    <t>https://www.spot.uz/ru/2025/12/17/price-reduction</t>
  </si>
  <si>
    <t>https://www.spot.uz/ru/2026/07/27/escrow</t>
  </si>
  <si>
    <t>https://cmwp.uz/article/valentin-kruglikov-glavnyi-inzener-departamenta-stroitelstva-cmwp-o-cene-resenii-v-stroitelstve</t>
  </si>
  <si>
    <t>https://www.spot.uz/oz/2026/04/17/warehouse</t>
  </si>
  <si>
    <t>https://en.wikipedia.org/wiki/Nest_One</t>
  </si>
  <si>
    <t>https://vsemastera.com/services/remont-ofisa/tashkent</t>
  </si>
  <si>
    <t>https://service-eco.uz/remont-ofisov/</t>
  </si>
  <si>
    <t>https://everestgroup.uz/2026/07/08/vrf-sistemy-kondiczionirovaniya-v-tashkente-vybor-bloki-i-stoimost/</t>
  </si>
  <si>
    <t>https://nrg-bi.uz/uz-ru/special/offices-tashkent</t>
  </si>
  <si>
    <t>https://www.gazeta.uz/ru/2022/06/16/tashkent-index/</t>
  </si>
  <si>
    <t>https://www.norma.uz/novoe_v_zakonodatelstve/novyy_zakon_o_valyutnom_regulirovanii_glavnye_izmeneniya</t>
  </si>
  <si>
    <t>https://www.norma.uz/novoe_v_zakonodatelstve/kak_postavit_na_uchet_v_nalogovoy_dogovor_arendy</t>
  </si>
  <si>
    <t>https://t.me/CMWPUz/596</t>
  </si>
  <si>
    <t>https://blog.salomuy.uz/ru/articles/5/200248</t>
  </si>
  <si>
    <t>https://t.me/CMWPUz/597</t>
  </si>
  <si>
    <t>Konsepsiyalar, 1-qavat, qo'shnilar</t>
  </si>
  <si>
    <t>https://www.toshstat.uz/uz/matbuot-markazi/news/9542-mnbmntoshkent-shahridagi-hayvonot-bog-ining-umumiy-maydoni-qanchaligini-bilasizmi</t>
  </si>
  <si>
    <t>https://www.gazeta.uz/oz/2024/10/18/tashkent-zoo/</t>
  </si>
  <si>
    <t>https://ru.wikipedia.org/wiki/Ташкентский_ботанический_сад</t>
  </si>
  <si>
    <t>https://zamon.uz/uz/2026/08/08/ozbekistonda-botanika-boglariga-tashriflar-soni-38-barobarga-oshdi</t>
  </si>
  <si>
    <t>https://uzbbg.uz/ru/sahifalar-ru/prejskurant-na-vhod-v-botaniceskij-sad</t>
  </si>
  <si>
    <t>https://www.gazeta.uz/ru/2023/10/16/botanical-gardens/</t>
  </si>
  <si>
    <t>https://www.spot.uz/ru/2026/09/18/it-park</t>
  </si>
  <si>
    <t>https://www.spot.uz/ru/2025/10/21/it-park-expansion/</t>
  </si>
  <si>
    <t>https://www.it-park.uz/ru/itpark/news/obzor-kompaniy-rezidentov-it-park-ekonomicheskiy-vklad-i-ih-rol-v-sozdanii-rabochih-mest-i-uvelichenii-it-eksporta</t>
  </si>
  <si>
    <t>https://tax-legal.uz/it-park/</t>
  </si>
  <si>
    <t>https://buxgalter.uz/publish/doc/text205205_nk-2025_prodleny_lgoty_rezidentam_it-parka</t>
  </si>
  <si>
    <t>https://www.it-park.uz/ru/itpark/news/nalogovye-lgoty-dlya-startapov-i-inostrannyh-investorov-v-it-sektore-uzbekistana</t>
  </si>
  <si>
    <t>https://talimtelekanali.uz/ru/ozbekiston-davlat-sanat-va-madaniyat-instituti-02-01-2025/</t>
  </si>
  <si>
    <t>https://ru.wikipedia.org/wiki/Ташкентский_педиатрический_медицинский_институт</t>
  </si>
  <si>
    <t>https://thebani.uz/</t>
  </si>
  <si>
    <t>https://thebani.uz/en/</t>
  </si>
  <si>
    <t>https://thebani.uz/en/prices/</t>
  </si>
  <si>
    <t>https://www.gazeta.uz/ru/2024/08/22/the-bani-telmana/</t>
  </si>
  <si>
    <t>https://www.afisha.uz/ru/gorod/2024/08/06/the-bani-telmana</t>
  </si>
  <si>
    <t>https://2gis.uz/tashkent/firm/70000001087502674</t>
  </si>
  <si>
    <t>https://thegroup.uz/en/</t>
  </si>
  <si>
    <t>https://thegroup.uz/en/projects/the-bath.html</t>
  </si>
  <si>
    <t>https://thegroup.uz/en/dev-projects/bani-mira.html</t>
  </si>
  <si>
    <t>https://thegroup.uz/en/dev-projects/the-grand-hamam.html</t>
  </si>
  <si>
    <t>https://thegroup.uz/en/projects/the-choyxona.html</t>
  </si>
  <si>
    <t>https://thegroup.uz/en/news.html</t>
  </si>
  <si>
    <t>https://yandex.uz/maps/org/the_bani/232814872898/reviews/</t>
  </si>
  <si>
    <t>https://www.spot.uz/ru/2026/05/04/the-bani/</t>
  </si>
  <si>
    <t>https://weproject.media/articles/detail/luchshie-bani-tashkenta-7-mest-dlya-otdykha-i-vosstanovleniya/</t>
  </si>
  <si>
    <t>https://www.spot.uz/ru/2026/09/11/tashkent</t>
  </si>
  <si>
    <t>https://nuz.uz/2026/09/11/vdol-kanala-bozsu-v-tashkente-sozdadut-20-kilometrovuyu-peshehodnuyu-zonu/</t>
  </si>
  <si>
    <t>https://yandex.uz/maps/10335/tashkent/search/QUERY/?ll=69.316418%2C41.348614&amp;z=16</t>
  </si>
  <si>
    <t>https://overpass.kumi.systems/api/interpreter</t>
  </si>
  <si>
    <t>https://nominatim.openstreetmap.org/reverse?format=jsonv2&amp;lat=41.348614&amp;lon=69.316418&amp;zoom=18</t>
  </si>
  <si>
    <t>https://yandex.uz/maps/org/the_choyxona/193687795731/</t>
  </si>
  <si>
    <t>https://2gis.uz/tashkent/firm/70000001061770279</t>
  </si>
  <si>
    <t>https://repost.uz/the-choyxona</t>
  </si>
  <si>
    <t>https://2gis.uz/tashkent/firm/70000001037882225</t>
  </si>
  <si>
    <t>https://2gis.uz/tashkent/firm/70000001063087809</t>
  </si>
  <si>
    <t>https://2gis.uz/tashkent/firm/70000001109514512</t>
  </si>
  <si>
    <t>https://www.trip.com/hotels/tashkent-hotel-detail-77320458/frankfort/</t>
  </si>
  <si>
    <t>https://www.trip.com/hotels/tashkent-hotel-detail-84032150/roadside-by-khorrot/</t>
  </si>
  <si>
    <t>https://ca.trip.com/hotels/tashkent-hotel-detail-109964423/rever-hotel/</t>
  </si>
  <si>
    <t>https://cmwp.uz/article/62</t>
  </si>
  <si>
    <t>https://www.spot.uz/ru/2024/07/17/street-retail/</t>
  </si>
  <si>
    <t>https://cmwp.uz/images/ENG_2025_02_17_CMWP_Forecasts%202025.pdf</t>
  </si>
  <si>
    <t>https://uz.kursiv.media/en/2025-12-29/cmwp-tashkent-retail-property-market-remains-undersupplied/</t>
  </si>
  <si>
    <t>https://realting.uz/tashkent/property-to-rent/restaurants</t>
  </si>
  <si>
    <t>https://realting.uz/tashkent/property-to-rent/offices</t>
  </si>
  <si>
    <t>https://www.spot.uz/ru/2025/10/06/coworking/</t>
  </si>
  <si>
    <t>https://stat.uz/ru/press-tsentr/novosti-goskomstata/41393-o-zbekiston-respublikasida-xususiy-tibbiyot-muassasalari-soni-ko-paymoqda-2</t>
  </si>
  <si>
    <t>https://www.gazeta.uz/ru/2023/08/03/travel/</t>
  </si>
  <si>
    <t>https://my.gov.uz/ru/service/1122</t>
  </si>
  <si>
    <t>https://lex.uz/docs/-7024185</t>
  </si>
  <si>
    <t>https://lex.uz/docs/-7024185?ONDATE=24.06.2024</t>
  </si>
  <si>
    <t>https://lex.uz/docs/4444165</t>
  </si>
  <si>
    <t>https://mc.uz/uploads/mcuz_9972494552682.pdf</t>
  </si>
  <si>
    <t>https://lex.uz/docs/-7396504</t>
  </si>
  <si>
    <t>https://lex.uz/docs/-6920040</t>
  </si>
  <si>
    <t>https://lex.uz/docs/4444293</t>
  </si>
  <si>
    <t>https://lex.uz/docs/-7282249</t>
  </si>
  <si>
    <t>https://lex.uz/docs/-5908387</t>
  </si>
  <si>
    <t>https://lex.uz/docs/-7337908</t>
  </si>
  <si>
    <t>https://www.norma.uz/raznoe/trebovaniya_k_zdaniyu_pomeshcheniyu_materialno-tehnicheskoy_baze_dlya_osushchestvleniya_roznichnoy_realizacii_lekarstvennyh_sredstv_i_izdeliy_medicinskogo_naznacheniya</t>
  </si>
  <si>
    <t>https://nrm.uz/contentf?doc=549482_sanitarno-gigienicheskie_trebovaniya_dlya_predpriyatiy_obshchestvennogo_pitaniya_(sanpin_ruz_n_0309-14</t>
  </si>
  <si>
    <t>https://zamin.uz/en/uzbekistan/148258-what-is-the-procedure-for-obtaining-a-license-to-open-a-private-clinic.html</t>
  </si>
  <si>
    <t>https://my.gov.uz/ru/service/157</t>
  </si>
  <si>
    <t>https://cbu.uz/ru/services/government/70352/</t>
  </si>
  <si>
    <t>https://lex.uz/docs/4640437</t>
  </si>
  <si>
    <t>https://en.wikipedia.org/wiki/IT_Park_Uzbekistan</t>
  </si>
  <si>
    <t>Buyurtmachi materiallari</t>
  </si>
  <si>
    <t>https://caseadvisory.uz/botanica/uz/?intent=buy</t>
  </si>
  <si>
    <t>https://caseadvisory.uz/botanica/assets/presentation-uz.pdf</t>
  </si>
  <si>
    <t>Namuna (Taxtapul)</t>
  </si>
  <si>
    <t>https://caseadvisory.uz/taxtapul/?intent=buy</t>
  </si>
  <si>
    <t>Geo: OpenStreetMap Overpass (POI, binolar)</t>
  </si>
  <si>
    <t>https://overpass-api.de/</t>
  </si>
  <si>
    <t>Geo: Valhalla (izoxronalar, marshrutlar)</t>
  </si>
  <si>
    <t>https://valhalla1.openstreetmap.de/</t>
  </si>
  <si>
    <t>Geo: Nominatim (geokodlash)</t>
  </si>
  <si>
    <t>https://nominatim.openstreetmap.org/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</si>
</sst>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$#,##0"/>
    <numFmt numFmtId="165" formatCode="\+0%;\-0%;0%"/>
    <numFmt numFmtId="166" formatCode="\$#,##0.00"/>
    <numFmt numFmtId="167" formatCode="0.0%"/>
    <numFmt numFmtId="168" formatCode="#,##0.0"/>
  </numFmts>
  <fonts count="9" x14ac:knownFonts="1">
    <font>
      <sz val="11"/>
      <color theme="1"/>
      <name val="Calibri"/>
      <family val="2"/>
      <scheme val="minor"/>
    </font>
    <font>
      <b/>
      <sz val="14"/>
      <color rgb="FF1F332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9"/>
      <color rgb="FF666666"/>
      <name val="Arial"/>
      <family val="2"/>
    </font>
    <font>
      <b/>
      <sz val="10"/>
      <color rgb="FFFFFFFF"/>
      <name val="Arial"/>
      <family val="2"/>
    </font>
    <font>
      <u/>
      <sz val="10"/>
      <color rgb="FF0563C1"/>
      <name val="Arial"/>
      <family val="2"/>
    </font>
    <font>
      <b/>
      <sz val="12"/>
      <color rgb="FF1F3329"/>
      <name val="Arial"/>
      <family val="2"/>
    </font>
    <font>
      <sz val="10"/>
      <color rgb="FF0000FF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1F3329"/>
      </patternFill>
    </fill>
    <fill>
      <patternFill patternType="solid">
        <fgColor rgb="FFE3EFE6"/>
      </patternFill>
    </fill>
    <fill>
      <patternFill patternType="solid">
        <fgColor rgb="FFEDE7DA"/>
      </patternFill>
    </fill>
    <fill>
      <patternFill patternType="solid">
        <fgColor rgb="FFFFF9D6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5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1" fillId="0" borderId="0" xfId="0" applyFont="1"/>
    <xf numFmtId="0" fontId="7" fillId="0" borderId="0" xfId="0" applyFont="1"/>
    <xf numFmtId="0" fontId="5" fillId="2" borderId="1" xfId="0" applyFont="1" applyFill="1" applyBorder="1" applyAlignment="1">
      <alignment wrapText="1"/>
    </xf>
    <xf numFmtId="0" fontId="2" fillId="0" borderId="1" xfId="0" applyFont="1" applyBorder="1"/>
    <xf numFmtId="164" fontId="8" fillId="0" borderId="1" xfId="0" applyNumberFormat="1" applyFont="1" applyBorder="1"/>
    <xf numFmtId="165" fontId="8" fillId="0" borderId="1" xfId="0" applyNumberFormat="1" applyFont="1" applyBorder="1"/>
    <xf numFmtId="164" fontId="3" fillId="3" borderId="1" xfId="0" applyNumberFormat="1" applyFont="1" applyFill="1" applyBorder="1"/>
    <xf numFmtId="0" fontId="4" fillId="0" borderId="1" xfId="0" applyFont="1" applyBorder="1" applyAlignment="1">
      <alignment vertical="top" wrapText="1"/>
    </xf>
    <xf numFmtId="0" fontId="3" fillId="0" borderId="0" xfId="0" applyFont="1"/>
    <xf numFmtId="164" fontId="3" fillId="4" borderId="0" xfId="0" applyNumberFormat="1" applyFont="1" applyFill="1"/>
    <xf numFmtId="166" fontId="8" fillId="0" borderId="1" xfId="0" applyNumberFormat="1" applyFont="1" applyBorder="1"/>
    <xf numFmtId="166" fontId="3" fillId="3" borderId="1" xfId="0" applyNumberFormat="1" applyFont="1" applyFill="1" applyBorder="1"/>
    <xf numFmtId="166" fontId="3" fillId="4" borderId="0" xfId="0" applyNumberFormat="1" applyFont="1" applyFill="1"/>
    <xf numFmtId="0" fontId="2" fillId="0" borderId="0" xfId="0" applyFont="1"/>
    <xf numFmtId="9" fontId="8" fillId="5" borderId="0" xfId="0" applyNumberFormat="1" applyFont="1" applyFill="1"/>
    <xf numFmtId="0" fontId="4" fillId="0" borderId="0" xfId="0" applyFont="1"/>
    <xf numFmtId="167" fontId="8" fillId="5" borderId="0" xfId="0" applyNumberFormat="1" applyFont="1" applyFill="1"/>
    <xf numFmtId="0" fontId="5" fillId="2" borderId="1" xfId="0" applyFont="1" applyFill="1" applyBorder="1"/>
    <xf numFmtId="4" fontId="8" fillId="0" borderId="1" xfId="0" applyNumberFormat="1" applyFont="1" applyBorder="1"/>
    <xf numFmtId="4" fontId="3" fillId="3" borderId="1" xfId="0" applyNumberFormat="1" applyFont="1" applyFill="1" applyBorder="1"/>
    <xf numFmtId="168" fontId="8" fillId="0" borderId="1" xfId="0" applyNumberFormat="1" applyFont="1" applyBorder="1"/>
    <xf numFmtId="168" fontId="3" fillId="3" borderId="1" xfId="0" applyNumberFormat="1" applyFont="1" applyFill="1" applyBorder="1"/>
    <xf numFmtId="166" fontId="3" fillId="0" borderId="1" xfId="0" applyNumberFormat="1" applyFont="1" applyBorder="1"/>
    <xf numFmtId="164" fontId="3" fillId="0" borderId="1" xfId="0" applyNumberFormat="1" applyFont="1" applyBorder="1"/>
    <xf numFmtId="0" fontId="3" fillId="0" borderId="1" xfId="0" applyFont="1" applyBorder="1"/>
    <xf numFmtId="164" fontId="3" fillId="0" borderId="0" xfId="0" applyNumberFormat="1" applyFont="1"/>
    <xf numFmtId="167" fontId="8" fillId="0" borderId="0" xfId="0" applyNumberFormat="1" applyFont="1"/>
    <xf numFmtId="167" fontId="3" fillId="0" borderId="0" xfId="0" applyNumberFormat="1" applyFont="1"/>
    <xf numFmtId="0" fontId="2" fillId="5" borderId="1" xfId="0" applyFont="1" applyFill="1" applyBorder="1" applyAlignment="1">
      <alignment vertical="top" wrapText="1"/>
    </xf>
    <xf numFmtId="0" fontId="5" fillId="2" borderId="0" xfId="0" applyFont="1" applyFill="1"/>
    <xf numFmtId="0" fontId="2" fillId="0" borderId="0" xfId="0" applyFont="1" applyAlignment="1">
      <alignment vertical="top" wrapText="1"/>
    </xf>
    <xf numFmtId="0" fontId="4" fillId="0" borderId="0" xfId="0" applyFont="1" applyAlignment="1">
      <alignment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olx.uz/d/obyavlenie/prodaetsya-nezhiloe-pomescheniya-yunusabadskiy-r-n-bts-orient-1033m2-ID4riHj.html" TargetMode="External"/><Relationship Id="rId18" Type="http://schemas.openxmlformats.org/officeDocument/2006/relationships/hyperlink" Target="https://www.olx.uz/d/obyavlenie/biznes-tsentr-na-mirabadskom-ID48A1R.html" TargetMode="External"/><Relationship Id="rId26" Type="http://schemas.openxmlformats.org/officeDocument/2006/relationships/hyperlink" Target="https://uybor.uz/listings/1319548" TargetMode="External"/><Relationship Id="rId39" Type="http://schemas.openxmlformats.org/officeDocument/2006/relationships/hyperlink" Target="https://www.olx.uz/d/obyavlenie/ts-5-orientir-pozharka-prodaetsya-nezhiloy-novostroyke-ID4cMV6.html" TargetMode="External"/><Relationship Id="rId21" Type="http://schemas.openxmlformats.org/officeDocument/2006/relationships/hyperlink" Target="https://www.olx.uz/d/obyavlenie/prodaetsya-otdelno-stoyaschiy-zdaniya-ID46EIb.html" TargetMode="External"/><Relationship Id="rId34" Type="http://schemas.openxmlformats.org/officeDocument/2006/relationships/hyperlink" Target="https://joymee.uz/announcements/465302" TargetMode="External"/><Relationship Id="rId42" Type="http://schemas.openxmlformats.org/officeDocument/2006/relationships/hyperlink" Target="https://www.olx.uz/d/obyavlenie/prodazha-pomescheniya-s-arendatorom-5500-256m2-or-r-minor-zhk-kazahstan-ID4sDfY.html" TargetMode="External"/><Relationship Id="rId47" Type="http://schemas.openxmlformats.org/officeDocument/2006/relationships/hyperlink" Target="https://www.olx.uz/d/obyavlenie/biznes-tsentr-1500m-pervaya-liniya-open-space-parkentskiy-makro-ID4mIEz.html" TargetMode="External"/><Relationship Id="rId7" Type="http://schemas.openxmlformats.org/officeDocument/2006/relationships/hyperlink" Target="https://www.olx.uz/d/obyavlenie/prodaetsya-tselyy-etazh-s-arendatorom-the-business-park-ID4gGPc.html" TargetMode="External"/><Relationship Id="rId2" Type="http://schemas.openxmlformats.org/officeDocument/2006/relationships/hyperlink" Target="https://realt24.uz/ru/listing/24838/" TargetMode="External"/><Relationship Id="rId16" Type="http://schemas.openxmlformats.org/officeDocument/2006/relationships/hyperlink" Target="https://cmwp.uz/sales/ea-insurance" TargetMode="External"/><Relationship Id="rId29" Type="http://schemas.openxmlformats.org/officeDocument/2006/relationships/hyperlink" Target="https://www.olx.uz/d/obyavlenie/prodaetsya-ne-zhiloe-pomescheniya-yunsabadskiy-rayon-or-r-posolstvo-ssha-ID4f10j.html" TargetMode="External"/><Relationship Id="rId1" Type="http://schemas.openxmlformats.org/officeDocument/2006/relationships/hyperlink" Target="https://www.olx.uz/d/obyavlenie/ofisnoe-pomeschenie-460-kv-m-v-bts-metropol-ID4r97v.html" TargetMode="External"/><Relationship Id="rId6" Type="http://schemas.openxmlformats.org/officeDocument/2006/relationships/hyperlink" Target="https://www.olx.uz/d/obyavlenie/prodazha-ofisnogo-etazha-350-kv-m-v-biznes-tsentre-yakkasarayskiy-r-n-ID4pZFF.html" TargetMode="External"/><Relationship Id="rId11" Type="http://schemas.openxmlformats.org/officeDocument/2006/relationships/hyperlink" Target="https://uybor.uz/listings/1321476" TargetMode="External"/><Relationship Id="rId24" Type="http://schemas.openxmlformats.org/officeDocument/2006/relationships/hyperlink" Target="https://www.olx.uz/d/obyavlenie/prodazha-gotovogo-zdaniya-v-yunusabadskom-rayone-ID4pVCd.html" TargetMode="External"/><Relationship Id="rId32" Type="http://schemas.openxmlformats.org/officeDocument/2006/relationships/hyperlink" Target="https://joymee.uz/announcements/96153" TargetMode="External"/><Relationship Id="rId37" Type="http://schemas.openxmlformats.org/officeDocument/2006/relationships/hyperlink" Target="https://joymee.uz/announcements/350716" TargetMode="External"/><Relationship Id="rId40" Type="http://schemas.openxmlformats.org/officeDocument/2006/relationships/hyperlink" Target="https://www.olx.uz/d/obyavlenie/metro-minor-prodaetsya-nezhiloy-novostroyke-ID4f6bq.html" TargetMode="External"/><Relationship Id="rId45" Type="http://schemas.openxmlformats.org/officeDocument/2006/relationships/hyperlink" Target="https://www.olx.uz/d/obyavlenie/kommercheskoe-pomeschenie-2100-m2-na-pervoy-linii-prosp-amira-temura-ID4kaOk.html" TargetMode="External"/><Relationship Id="rId5" Type="http://schemas.openxmlformats.org/officeDocument/2006/relationships/hyperlink" Target="https://www.olx.uz/d/obyavlenie/dream-business-center-ofisy-ot-23-55-m-ul-babura-i-nukusskoy-ID4sZno.html" TargetMode="External"/><Relationship Id="rId15" Type="http://schemas.openxmlformats.org/officeDocument/2006/relationships/hyperlink" Target="https://www.olx.uz/d/obyavlenie/biznes-tsentr-prodazha-i-arenda-ID4rT1a.html" TargetMode="External"/><Relationship Id="rId23" Type="http://schemas.openxmlformats.org/officeDocument/2006/relationships/hyperlink" Target="https://www.olx.uz/d/obyavlenie/prodazha-i-arenda-yunusabadskiy-rayon-pod-otel-ili-ofis-ID4osZB.html" TargetMode="External"/><Relationship Id="rId28" Type="http://schemas.openxmlformats.org/officeDocument/2006/relationships/hyperlink" Target="https://www.olx.uz/d/obyavlenie/prodaetsya-zdanie-ID4srQY.html" TargetMode="External"/><Relationship Id="rId36" Type="http://schemas.openxmlformats.org/officeDocument/2006/relationships/hyperlink" Target="https://joymee.uz/announcements/475841" TargetMode="External"/><Relationship Id="rId10" Type="http://schemas.openxmlformats.org/officeDocument/2006/relationships/hyperlink" Target="https://joymee.uz/announcements/484633" TargetMode="External"/><Relationship Id="rId19" Type="http://schemas.openxmlformats.org/officeDocument/2006/relationships/hyperlink" Target="https://www.olx.uz/d/obyavlenie/mirabad-avenyu-bts-3840-kv-m-uglovoe-remax-elvina-ID4qXBX.html" TargetMode="External"/><Relationship Id="rId31" Type="http://schemas.openxmlformats.org/officeDocument/2006/relationships/hyperlink" Target="https://joymee.uz/announcements/262194" TargetMode="External"/><Relationship Id="rId44" Type="http://schemas.openxmlformats.org/officeDocument/2006/relationships/hyperlink" Target="https://www.olx.uz/d/obyavlenie/srochno-prodaetsya-900-kvm-nezhiloy-yunusabad-konechka-72-avtobusa-ID4jKcu.html" TargetMode="External"/><Relationship Id="rId4" Type="http://schemas.openxmlformats.org/officeDocument/2006/relationships/hyperlink" Target="https://joymee.uz/announcements/221184" TargetMode="External"/><Relationship Id="rId9" Type="http://schemas.openxmlformats.org/officeDocument/2006/relationships/hyperlink" Target="https://www.olx.uz/d/obyavlenie/prodaetsya-evro-ofis-s-gotovym-arendatorom-biznes-tsentr-or-ts-6-ID4sxDr.html" TargetMode="External"/><Relationship Id="rId14" Type="http://schemas.openxmlformats.org/officeDocument/2006/relationships/hyperlink" Target="https://uybor.uz/listings/1321506" TargetMode="External"/><Relationship Id="rId22" Type="http://schemas.openxmlformats.org/officeDocument/2006/relationships/hyperlink" Target="https://www.olx.uz/d/obyavlenie/prodaetsya-otdelno-stoyaschiy-zdaniya-safiyskiy-vdol-tsentralnoy-dorogi-ID3XcZt.html" TargetMode="External"/><Relationship Id="rId27" Type="http://schemas.openxmlformats.org/officeDocument/2006/relationships/hyperlink" Target="https://joymee.uz/announcements/250676" TargetMode="External"/><Relationship Id="rId30" Type="http://schemas.openxmlformats.org/officeDocument/2006/relationships/hyperlink" Target="https://joymee.uz/announcements/227939" TargetMode="External"/><Relationship Id="rId35" Type="http://schemas.openxmlformats.org/officeDocument/2006/relationships/hyperlink" Target="https://joymee.uz/announcements/404960" TargetMode="External"/><Relationship Id="rId43" Type="http://schemas.openxmlformats.org/officeDocument/2006/relationships/hyperlink" Target="https://www.olx.uz/d/obyavlenie/prodazha-kommercheskoe-nezhiloe-pomescheniya-ID4n8Gl.html" TargetMode="External"/><Relationship Id="rId8" Type="http://schemas.openxmlformats.org/officeDocument/2006/relationships/hyperlink" Target="https://www.olx.uz/d/obyavlenie/prodaetsya-tselyy-etazh-v-bts-a-klassa-1030m2-ul-mahtumkuli-n280-ID3SOPo.html" TargetMode="External"/><Relationship Id="rId3" Type="http://schemas.openxmlformats.org/officeDocument/2006/relationships/hyperlink" Target="https://www.olx.uz/d/obyavlenie/prodaetsya-etazh-v-elitnom-bts-v-mirzo-ulugbekskom-rayone-ot-zastroyschika-ID4sdNy.html" TargetMode="External"/><Relationship Id="rId12" Type="http://schemas.openxmlformats.org/officeDocument/2006/relationships/hyperlink" Target="https://www.olx.uz/d/obyavlenie/ofis-137-kv-m-v-biznes-tsentre-zarafshan-city-yakkasarayskiy-r-n-ID4pM3G.html" TargetMode="External"/><Relationship Id="rId17" Type="http://schemas.openxmlformats.org/officeDocument/2006/relationships/hyperlink" Target="https://www.olx.uz/d/obyavlenie/prodaetsya-biznes-tsentr-na-pervoy-linii-naprotiv-metro-80-arendovano-ID4pWxW.html" TargetMode="External"/><Relationship Id="rId25" Type="http://schemas.openxmlformats.org/officeDocument/2006/relationships/hyperlink" Target="https://uybor.uz/listings/1313798" TargetMode="External"/><Relationship Id="rId33" Type="http://schemas.openxmlformats.org/officeDocument/2006/relationships/hyperlink" Target="https://joymee.uz/announcements/253794" TargetMode="External"/><Relationship Id="rId38" Type="http://schemas.openxmlformats.org/officeDocument/2006/relationships/hyperlink" Target="https://www.olx.uz/d/obyavlenie/prodaetsya-nezhiloe-pomescheniya-or-r-metro-shahristanskaya-ulitsa-amir-temur-ID4slbb.html" TargetMode="External"/><Relationship Id="rId46" Type="http://schemas.openxmlformats.org/officeDocument/2006/relationships/hyperlink" Target="https://www.olx.uz/d/obyavlenie/ofisnoe-pomeschenie-830-m2-yunusabadskiy-rayon-orientir-posolstvo-ssha-ID4pZFM.html" TargetMode="External"/><Relationship Id="rId20" Type="http://schemas.openxmlformats.org/officeDocument/2006/relationships/hyperlink" Target="https://www.olx.uz/d/obyavlenie/prodaetsya-gotovaya-zdaniya-vdol-dorogi-biznes-tsentr-yakkasaray-ID4qVPm.html" TargetMode="External"/><Relationship Id="rId41" Type="http://schemas.openxmlformats.org/officeDocument/2006/relationships/hyperlink" Target="https://www.olx.uz/d/obyavlenie/zhk-muhtasham-1-liniya-248-476-kv-m-korobka-or-metro-minor-ID4trn2.html" TargetMode="External"/></Relationships>
</file>

<file path=xl/worksheets/_rels/sheet3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olx.uz/d/obyavlenie/yunus-abad-16-y-kvartal-ofis-210m2-r23-ID4tmUB.html" TargetMode="External"/><Relationship Id="rId21" Type="http://schemas.openxmlformats.org/officeDocument/2006/relationships/hyperlink" Target="https://www.olx.uz/d/obyavlenie/sdayutsya-ofisnye-pomescheniya-na-bodomzore-mm-ID4t8tK.html" TargetMode="External"/><Relationship Id="rId42" Type="http://schemas.openxmlformats.org/officeDocument/2006/relationships/hyperlink" Target="https://www.olx.uz/d/obyavlenie/arenda-ofisov-v-it-park-ID4p9Sg.html" TargetMode="External"/><Relationship Id="rId47" Type="http://schemas.openxmlformats.org/officeDocument/2006/relationships/hyperlink" Target="https://www.olx.uz/d/obyavlenie/sdam-prestizhnyy-predstavitelskiy-ofis-1674m2-v-bts-a-klassa-trilliant-ID4r3Ux.html" TargetMode="External"/><Relationship Id="rId63" Type="http://schemas.openxmlformats.org/officeDocument/2006/relationships/hyperlink" Target="https://www.olx.uz/d/obyavlenie/badamzar-redison-sdaetsya-v-arendu-pomeschenie-evro-ofis-170m2-ID4oGkq.html" TargetMode="External"/><Relationship Id="rId68" Type="http://schemas.openxmlformats.org/officeDocument/2006/relationships/hyperlink" Target="https://www.olx.uz/d/obyavlenie/arenda-kafe-v-prestizhnom-rayone-256m2-ID4fATZ.html" TargetMode="External"/><Relationship Id="rId84" Type="http://schemas.openxmlformats.org/officeDocument/2006/relationships/hyperlink" Target="https://www.olx.uz/d/obyavlenie/sdaem-otdelno-stoyaschee-zdanie-pod-shkolu-ili-kliniku-yunusabad-sh83-ID49V0b.html" TargetMode="External"/><Relationship Id="rId89" Type="http://schemas.openxmlformats.org/officeDocument/2006/relationships/hyperlink" Target="https://www.olx.uz/d/obyavlenie/sdaetsya-1-liniya-1462-m2-ofis-chastnyy-sadik-klinika-u2480-ID4nxzt.html" TargetMode="External"/><Relationship Id="rId16" Type="http://schemas.openxmlformats.org/officeDocument/2006/relationships/hyperlink" Target="https://www.olx.uz/d/obyavlenie/arenda-ofisa-uzoman-330m2-metro-minor-glavnaya-ulitsa-amira-timura-f88-ID4lPlx.html" TargetMode="External"/><Relationship Id="rId11" Type="http://schemas.openxmlformats.org/officeDocument/2006/relationships/hyperlink" Target="https://www.olx.uz/d/obyavlenie/b-ts-na-ts-5-580m2-12-kabinetov-tsentr-goroda-ID46q98.html" TargetMode="External"/><Relationship Id="rId32" Type="http://schemas.openxmlformats.org/officeDocument/2006/relationships/hyperlink" Target="https://www.olx.uz/d/obyavlenie/250300-m-tayyor-ofislar-45-qavat-toshkent-markazi-ID4rAEK.html" TargetMode="External"/><Relationship Id="rId37" Type="http://schemas.openxmlformats.org/officeDocument/2006/relationships/hyperlink" Target="https://cmwp.uz/arenda/dim-tower" TargetMode="External"/><Relationship Id="rId53" Type="http://schemas.openxmlformats.org/officeDocument/2006/relationships/hyperlink" Target="https://uybor.uz/listings/1321530" TargetMode="External"/><Relationship Id="rId58" Type="http://schemas.openxmlformats.org/officeDocument/2006/relationships/hyperlink" Target="https://www.olx.uz/d/obyavlenie/arenda-pomescheniya-ot-knt-254m2-1-liniya-yunusabadskiy-r-n-ID4fGtQ.html" TargetMode="External"/><Relationship Id="rId74" Type="http://schemas.openxmlformats.org/officeDocument/2006/relationships/hyperlink" Target="https://www.olx.uz/d/obyavlenie/sdaetsya-kommercheskoe-pomeschenie-1-vaya-liniya-ID3tzLB.html" TargetMode="External"/><Relationship Id="rId79" Type="http://schemas.openxmlformats.org/officeDocument/2006/relationships/hyperlink" Target="https://www.olx.uz/d/obyavlenie/arenda-pomescheniya-v-tsentre-goroda-otd-stoyaschee-zdanie-badamzar-195m2-ID4t4Y2.html" TargetMode="External"/><Relationship Id="rId5" Type="http://schemas.openxmlformats.org/officeDocument/2006/relationships/hyperlink" Target="https://www.olx.uz/d/obyavlenie/sdaetsya-v-arendu-sovremennyy-biznes-tsentr-u-metro-shahristan-sh83-ID4oWim.html" TargetMode="External"/><Relationship Id="rId90" Type="http://schemas.openxmlformats.org/officeDocument/2006/relationships/hyperlink" Target="https://joymee.uz/ru/announcements/454269" TargetMode="External"/><Relationship Id="rId95" Type="http://schemas.openxmlformats.org/officeDocument/2006/relationships/hyperlink" Target="https://www.olx.uz/d/obyavlenie/premium-ofis-ijaraga-beriladi-450-m-yunusobod-tumani-ID4qvKX.html" TargetMode="External"/><Relationship Id="rId22" Type="http://schemas.openxmlformats.org/officeDocument/2006/relationships/hyperlink" Target="https://joymee.uz/ru/announcements/515790" TargetMode="External"/><Relationship Id="rId27" Type="http://schemas.openxmlformats.org/officeDocument/2006/relationships/hyperlink" Target="https://joymee.uz/ru/announcements/370399" TargetMode="External"/><Relationship Id="rId43" Type="http://schemas.openxmlformats.org/officeDocument/2006/relationships/hyperlink" Target="https://www.olx.uz/d/obyavlenie/ofis-v-arendu-it-park-za-vygodnuyu-tsenu-novyy-biznes-tsentr-ID4qExL.html" TargetMode="External"/><Relationship Id="rId48" Type="http://schemas.openxmlformats.org/officeDocument/2006/relationships/hyperlink" Target="https://cmwp.uz/arenda/trilliant-1" TargetMode="External"/><Relationship Id="rId64" Type="http://schemas.openxmlformats.org/officeDocument/2006/relationships/hyperlink" Target="https://www.olx.uz/d/obyavlenie/arenda-pomescheniya-vdol-dorogi-500m2-or-r-ts6-prospekt-amir-temur-ID4sZVZ.html" TargetMode="External"/><Relationship Id="rId69" Type="http://schemas.openxmlformats.org/officeDocument/2006/relationships/hyperlink" Target="https://www.olx.uz/d/obyavlenie/sdaetsya-kommercheskoe-pomeschenie-ot-sobstvennika-ul-gulguncha-yunusabad-ID4oUpz.html" TargetMode="External"/><Relationship Id="rId8" Type="http://schemas.openxmlformats.org/officeDocument/2006/relationships/hyperlink" Target="https://www.olx.uz/d/obyavlenie/sdaetsya-v-arendu-ili-prodaetsya-kommercheskoe-pomeschenie-v-biznes-tsentre-ID4srCi.html" TargetMode="External"/><Relationship Id="rId51" Type="http://schemas.openxmlformats.org/officeDocument/2006/relationships/hyperlink" Target="https://cmwp.uz/arenda/summit" TargetMode="External"/><Relationship Id="rId72" Type="http://schemas.openxmlformats.org/officeDocument/2006/relationships/hyperlink" Target="https://joymee.uz/ru/announcements/526314" TargetMode="External"/><Relationship Id="rId80" Type="http://schemas.openxmlformats.org/officeDocument/2006/relationships/hyperlink" Target="https://uybor.uz/listings/1304665" TargetMode="External"/><Relationship Id="rId85" Type="http://schemas.openxmlformats.org/officeDocument/2006/relationships/hyperlink" Target="https://www.olx.uz/d/obyavlenie/badamzar-zdanie-s-remontom-2500m2-v-dolgosrochnuyu-arendu-ID4qNQS.html" TargetMode="External"/><Relationship Id="rId93" Type="http://schemas.openxmlformats.org/officeDocument/2006/relationships/hyperlink" Target="https://uybor.uz/listings/1319950" TargetMode="External"/><Relationship Id="rId3" Type="http://schemas.openxmlformats.org/officeDocument/2006/relationships/hyperlink" Target="https://www.olx.uz/d/obyavlenie/sdaetsya-kommercheskoe-pomeschenie-nedaleko-ot-high-town-mall-mm-ID4rjwD.html" TargetMode="External"/><Relationship Id="rId12" Type="http://schemas.openxmlformats.org/officeDocument/2006/relationships/hyperlink" Target="https://www.olx.uz/d/obyavlenie/cdaetsya-pomeschenie-v-bts-orn-ts5-mechet-minor-400m2-n167-ID3U8Ih.html" TargetMode="External"/><Relationship Id="rId17" Type="http://schemas.openxmlformats.org/officeDocument/2006/relationships/hyperlink" Target="https://www.olx.uz/d/obyavlenie/sdam-pomeschenie-v-topovoe-lokatsii-metro-minor-ts5-ulitsa-osie-v-bts-sh83-ID4m5XP.html" TargetMode="External"/><Relationship Id="rId25" Type="http://schemas.openxmlformats.org/officeDocument/2006/relationships/hyperlink" Target="https://www.olx.uz/d/obyavlenie/arenda-ofisa-biznes-tsentr-ID2rpF2.html" TargetMode="External"/><Relationship Id="rId33" Type="http://schemas.openxmlformats.org/officeDocument/2006/relationships/hyperlink" Target="https://www.olx.uz/d/obyavlenie/slaetsya-nezhiloe-pomeschenie-v-bts-seul-plaza-ID4lfZw.html" TargetMode="External"/><Relationship Id="rId38" Type="http://schemas.openxmlformats.org/officeDocument/2006/relationships/hyperlink" Target="https://cmwp.uz/arenda/onyx" TargetMode="External"/><Relationship Id="rId46" Type="http://schemas.openxmlformats.org/officeDocument/2006/relationships/hyperlink" Target="https://www.olx.uz/d/obyavlenie/arenda-v-biznes-tsentre-trilliant-bez-komissii-ID4pCsJ.html" TargetMode="External"/><Relationship Id="rId59" Type="http://schemas.openxmlformats.org/officeDocument/2006/relationships/hyperlink" Target="https://www.olx.uz/d/obyavlenie/novomoskovskaya-sdaetsya-v-arendu-pomeschenie-vdol-dorogi-369m2-ID41zCP.html" TargetMode="External"/><Relationship Id="rId67" Type="http://schemas.openxmlformats.org/officeDocument/2006/relationships/hyperlink" Target="https://www.olx.uz/d/obyavlenie/kafe-restoran-ijarasi-460-m-homies-bbq-safari-ID4t0fE.html" TargetMode="External"/><Relationship Id="rId20" Type="http://schemas.openxmlformats.org/officeDocument/2006/relationships/hyperlink" Target="https://www.olx.uz/d/obyavlenie/ts6-1-liniya-parkovka-sdam-v-arendu-sovremennyy-ofis-176kv-m-ID4il85.html" TargetMode="External"/><Relationship Id="rId41" Type="http://schemas.openxmlformats.org/officeDocument/2006/relationships/hyperlink" Target="https://www.olx.uz/d/obyavlenie/it-park-arenda-ofis-ID4pCq3.html" TargetMode="External"/><Relationship Id="rId54" Type="http://schemas.openxmlformats.org/officeDocument/2006/relationships/hyperlink" Target="https://www.olx.uz/d/obyavlenie/arenda-pomescheniya-vdol-dorogi-or-badamzar-mechet-i-metro-110m-ID4tpjX.html" TargetMode="External"/><Relationship Id="rId62" Type="http://schemas.openxmlformats.org/officeDocument/2006/relationships/hyperlink" Target="https://www.olx.uz/d/obyavlenie/yunusabad-shifo-nur-sdaetsya-v-arendu-pomeschenie-vdol-dorogi-230m2-ID4hgaU.html" TargetMode="External"/><Relationship Id="rId70" Type="http://schemas.openxmlformats.org/officeDocument/2006/relationships/hyperlink" Target="https://www.olx.uz/d/obyavlenie/tts-high-town-nezhiloe-pomeschenie-604kv-m-pervaya-liniya-top-lokatsiya-ID4tl17.html" TargetMode="External"/><Relationship Id="rId75" Type="http://schemas.openxmlformats.org/officeDocument/2006/relationships/hyperlink" Target="https://uybor.uz/listings/1320803" TargetMode="External"/><Relationship Id="rId83" Type="http://schemas.openxmlformats.org/officeDocument/2006/relationships/hyperlink" Target="https://www.olx.uz/d/obyavlenie/badamzar-ul-bogishamol-nedaleko-botanicheskiy-sad-sampi-4-urovnya-810kv-ID4mxex.html" TargetMode="External"/><Relationship Id="rId88" Type="http://schemas.openxmlformats.org/officeDocument/2006/relationships/hyperlink" Target="https://www.olx.uz/d/obyavlenie/arenda-otdelno-stoyashaya-zdaniya-1-liniya-orientir-gidromedtsentr-ID4jtJJ.html" TargetMode="External"/><Relationship Id="rId91" Type="http://schemas.openxmlformats.org/officeDocument/2006/relationships/hyperlink" Target="https://joymee.uz/ru/announcements/537536" TargetMode="External"/><Relationship Id="rId96" Type="http://schemas.openxmlformats.org/officeDocument/2006/relationships/hyperlink" Target="https://www.olx.uz/d/obyavlenie/arenda-pod-ofis-ili-sad-uchastka-275kv-m-2-5-sotyh-2000u-e-1-liniya-ID4tqfg.html" TargetMode="External"/><Relationship Id="rId1" Type="http://schemas.openxmlformats.org/officeDocument/2006/relationships/hyperlink" Target="https://www.olx.uz/d/obyavlenie/sdaetsya-ofis-yunusabadskiy-r-n-badamzar-mechet-ID4lybZ.html" TargetMode="External"/><Relationship Id="rId6" Type="http://schemas.openxmlformats.org/officeDocument/2006/relationships/hyperlink" Target="https://www.olx.uz/d/obyavlenie/arenda-3200m2-idealno-pod-it-logistiku-yunusabad-metro-shahristanskaya-ID4jThy.html" TargetMode="External"/><Relationship Id="rId15" Type="http://schemas.openxmlformats.org/officeDocument/2006/relationships/hyperlink" Target="https://www.olx.uz/d/obyavlenie/arenda-ofis-minor-mechet-316-6-kv-m-ID4kuep.html" TargetMode="External"/><Relationship Id="rId23" Type="http://schemas.openxmlformats.org/officeDocument/2006/relationships/hyperlink" Target="https://www.olx.uz/d/obyavlenie/sdaetsya-ofisnoe-pomeschenie-v-yunusabade-184-m-ID4b4Tz.html" TargetMode="External"/><Relationship Id="rId28" Type="http://schemas.openxmlformats.org/officeDocument/2006/relationships/hyperlink" Target="https://www.olx.uz/d/obyavlenie/nova-plazada-100-m-ofis-7-qavat-yunusobod-ID4sDcR.html" TargetMode="External"/><Relationship Id="rId36" Type="http://schemas.openxmlformats.org/officeDocument/2006/relationships/hyperlink" Target="https://www.olx.uz/d/obyavlenie/sdam-b-ts-pomescheniya-450m2-dimtower-alayskiy-rynok-sh83-ID4hEwf.html" TargetMode="External"/><Relationship Id="rId49" Type="http://schemas.openxmlformats.org/officeDocument/2006/relationships/hyperlink" Target="https://cmwp.uz/arenda/orient-1" TargetMode="External"/><Relationship Id="rId57" Type="http://schemas.openxmlformats.org/officeDocument/2006/relationships/hyperlink" Target="https://www.olx.uz/d/obyavlenie/pervyy-etazh-420m2-biznes-tsentr-vdol-dorogi-idealno-pod-avtosalon-f88-ID4pwqh.html" TargetMode="External"/><Relationship Id="rId10" Type="http://schemas.openxmlformats.org/officeDocument/2006/relationships/hyperlink" Target="https://www.olx.uz/d/obyavlenie/sdaetsya-v-arendu-sovremennyy-ofis-250-m-v-biznes-tsentre-minor-ID4qNRn.html" TargetMode="External"/><Relationship Id="rId31" Type="http://schemas.openxmlformats.org/officeDocument/2006/relationships/hyperlink" Target="https://www.olx.uz/d/obyavlenie/arenda-ofic-metro-minor-1-170m2-ID472fv.html" TargetMode="External"/><Relationship Id="rId44" Type="http://schemas.openxmlformats.org/officeDocument/2006/relationships/hyperlink" Target="https://www.olx.uz/d/obyavlenie/arenda-pomescheniya-it-park-933m2-ID4c0bw.html" TargetMode="External"/><Relationship Id="rId52" Type="http://schemas.openxmlformats.org/officeDocument/2006/relationships/hyperlink" Target="https://www.olx.uz/d/obyavlenie/ofis-718-m-v-bts-forum-a-11-etazh-s-mebelyu-i-svoim-san-uzlom-ID4s4Dd.html" TargetMode="External"/><Relationship Id="rId60" Type="http://schemas.openxmlformats.org/officeDocument/2006/relationships/hyperlink" Target="https://www.olx.uz/d/obyavlenie/novomoskovskaya-ul-osie-sdaetsya-v-arendu-pomeschenie-vdol-dorogi-317m2-ID4lGbs.html" TargetMode="External"/><Relationship Id="rId65" Type="http://schemas.openxmlformats.org/officeDocument/2006/relationships/hyperlink" Target="https://www.olx.uz/d/obyavlenie/sdam-v-arendu-pomeschenie-vdol-dorogi-metro-shahristan-ul-amira-t-sh83-ID4gh1F.html" TargetMode="External"/><Relationship Id="rId73" Type="http://schemas.openxmlformats.org/officeDocument/2006/relationships/hyperlink" Target="https://www.olx.uz/d/obyavlenie/arenda-pomescheniya-290-m2-pod-lyuboy-vid-deyatelnosti-ID4oN3f.html" TargetMode="External"/><Relationship Id="rId78" Type="http://schemas.openxmlformats.org/officeDocument/2006/relationships/hyperlink" Target="https://www.olx.uz/d/obyavlenie/sdaetsya-v-arendu-tsokolnoe-pomeschenie-s-otlichnoy-lokatsiey-103kv-ID4t7MG.html" TargetMode="External"/><Relationship Id="rId81" Type="http://schemas.openxmlformats.org/officeDocument/2006/relationships/hyperlink" Target="https://joymee.uz/ru/announcements/475055" TargetMode="External"/><Relationship Id="rId86" Type="http://schemas.openxmlformats.org/officeDocument/2006/relationships/hyperlink" Target="https://www.olx.uz/d/obyavlenie/arenda-otdelno-stoyaschaya-zdaniya-orientir-bodomzor-masdzhid-ID4d4tw.html" TargetMode="External"/><Relationship Id="rId94" Type="http://schemas.openxmlformats.org/officeDocument/2006/relationships/hyperlink" Target="https://www.olx.uz/d/obyavlenie/a-kodiriy-monument-muzhestva-sdam-v-arendu-biznes-tsentr-5-etazhey-iz-7-ID4l0bv.html" TargetMode="External"/><Relationship Id="rId4" Type="http://schemas.openxmlformats.org/officeDocument/2006/relationships/hyperlink" Target="https://www.olx.uz/d/obyavlenie/sdaetsya-nezhiloe-pomeschenie-358-kv-m-or-r-ul-chinobod-yunusabadskiy-r-n-ID4qCv7.html" TargetMode="External"/><Relationship Id="rId9" Type="http://schemas.openxmlformats.org/officeDocument/2006/relationships/hyperlink" Target="https://www.olx.uz/d/obyavlenie/minor-business-center-arenda-ofisnyh-pomescheniy-ID4szIC.html" TargetMode="External"/><Relationship Id="rId13" Type="http://schemas.openxmlformats.org/officeDocument/2006/relationships/hyperlink" Target="https://www.olx.uz/d/obyavlenie/arenda-ofis-ts5-minor-200m2-ID455w5.html" TargetMode="External"/><Relationship Id="rId18" Type="http://schemas.openxmlformats.org/officeDocument/2006/relationships/hyperlink" Target="https://www.olx.uz/d/obyavlenie/sdaetsya-v-bts-vdol-dorogi-na-ts5-pozharka-ulitsa-sharafa-rashidov-sh83-ID4kTQK.html" TargetMode="External"/><Relationship Id="rId39" Type="http://schemas.openxmlformats.org/officeDocument/2006/relationships/hyperlink" Target="https://cmwp.uz/arenda/c-space-yunusabad" TargetMode="External"/><Relationship Id="rId34" Type="http://schemas.openxmlformats.org/officeDocument/2006/relationships/hyperlink" Target="https://www.olx.uz/d/obyavlenie/sdaetsya-v-arendu-pomeschenie-v-b-ts-ot-500m2-do-3000m2-alayskiy-rynok-ID4j9VU.html" TargetMode="External"/><Relationship Id="rId50" Type="http://schemas.openxmlformats.org/officeDocument/2006/relationships/hyperlink" Target="https://cmwp.uz/arenda/infinity" TargetMode="External"/><Relationship Id="rId55" Type="http://schemas.openxmlformats.org/officeDocument/2006/relationships/hyperlink" Target="https://www.olx.uz/d/obyavlenie/arenda-nezhiloe-330m2-or-r-badamzar-mechet-ID4tqIu.html" TargetMode="External"/><Relationship Id="rId76" Type="http://schemas.openxmlformats.org/officeDocument/2006/relationships/hyperlink" Target="https://www.olx.uz/d/obyavlenie/sdaetsya-v-arendu-tsokolnyy-etazh-biznes-tsentra-vozle-metro-ID4hWYx.html" TargetMode="External"/><Relationship Id="rId7" Type="http://schemas.openxmlformats.org/officeDocument/2006/relationships/hyperlink" Target="https://www.olx.uz/d/obyavlenie/arenda-ofisa-pervaya-liniya-gidromitsentr-600m2-v-b-ts-88-ID4oXV9.html" TargetMode="External"/><Relationship Id="rId71" Type="http://schemas.openxmlformats.org/officeDocument/2006/relationships/hyperlink" Target="https://joymee.uz/ru/announcements/528733" TargetMode="External"/><Relationship Id="rId92" Type="http://schemas.openxmlformats.org/officeDocument/2006/relationships/hyperlink" Target="https://joymee.uz/ru/announcements/538434" TargetMode="External"/><Relationship Id="rId2" Type="http://schemas.openxmlformats.org/officeDocument/2006/relationships/hyperlink" Target="https://www.olx.uz/d/obyavlenie/sdayu-ofis-1-liniya-360m2-10-komnat-open-space-badamzar-ID4qWc2.html" TargetMode="External"/><Relationship Id="rId29" Type="http://schemas.openxmlformats.org/officeDocument/2006/relationships/hyperlink" Target="https://www.olx.uz/d/obyavlenie/arenda-pod-ofis-v-biznes-tsentre-tsentr-goroda-ID4lxE8.html" TargetMode="External"/><Relationship Id="rId24" Type="http://schemas.openxmlformats.org/officeDocument/2006/relationships/hyperlink" Target="https://www.olx.uz/d/obyavlenie/sdayutsya-pomeschenie-pod-ofis-v-yunusabadskom-rayone-ID2ExRz.html" TargetMode="External"/><Relationship Id="rId40" Type="http://schemas.openxmlformats.org/officeDocument/2006/relationships/hyperlink" Target="https://gbcoffice.uz/" TargetMode="External"/><Relationship Id="rId45" Type="http://schemas.openxmlformats.org/officeDocument/2006/relationships/hyperlink" Target="https://uybor.uz/listings/1319146" TargetMode="External"/><Relationship Id="rId66" Type="http://schemas.openxmlformats.org/officeDocument/2006/relationships/hyperlink" Target="https://www.olx.uz/d/obyavlenie/gotovyy-restoran-500-m2-na-yunusabade-gidromedtsentr-ID4sP5R.html" TargetMode="External"/><Relationship Id="rId87" Type="http://schemas.openxmlformats.org/officeDocument/2006/relationships/hyperlink" Target="https://www.olx.uz/d/obyavlenie/arenda-zdaniya-1500m2-or-r-posolstvo-ameriki-6-kvartal-ID4snpI.html" TargetMode="External"/><Relationship Id="rId61" Type="http://schemas.openxmlformats.org/officeDocument/2006/relationships/hyperlink" Target="https://www.olx.uz/d/obyavlenie/ul-osie-novomoskovskaya-sdaetsya-v-arendu-pomeschenie-vdol-dorogi-252m2-ID4dzRF.html" TargetMode="External"/><Relationship Id="rId82" Type="http://schemas.openxmlformats.org/officeDocument/2006/relationships/hyperlink" Target="https://www.olx.uz/d/obyavlenie/arenda-zdanie-or-r-shkola-wist-za-zooparkom-2000m2-ID4rWDS.html" TargetMode="External"/><Relationship Id="rId19" Type="http://schemas.openxmlformats.org/officeDocument/2006/relationships/hyperlink" Target="https://www.olx.uz/d/obyavlenie/srochno-sdaetsya-ofis-250-m-v-ts5-gotovyy-remont-parkovka-ID4thA1.html" TargetMode="External"/><Relationship Id="rId14" Type="http://schemas.openxmlformats.org/officeDocument/2006/relationships/hyperlink" Target="https://www.olx.uz/d/obyavlenie/arenda-ofis-metro-minor-250m2-ID4eVxs.html" TargetMode="External"/><Relationship Id="rId30" Type="http://schemas.openxmlformats.org/officeDocument/2006/relationships/hyperlink" Target="https://www.olx.uz/d/obyavlenie/km-ofis-minor-367-m2-ID4rmAm.html" TargetMode="External"/><Relationship Id="rId35" Type="http://schemas.openxmlformats.org/officeDocument/2006/relationships/hyperlink" Target="https://www.olx.uz/d/obyavlenie/arneda-v-prestizhnom-biznes-tsentre-na-alayskom-sdelayut-remont-pod-vas-ID4qQwW.html" TargetMode="External"/><Relationship Id="rId56" Type="http://schemas.openxmlformats.org/officeDocument/2006/relationships/hyperlink" Target="https://joymee.uz/ru/announcements/436750" TargetMode="External"/><Relationship Id="rId77" Type="http://schemas.openxmlformats.org/officeDocument/2006/relationships/hyperlink" Target="https://www.olx.uz/d/obyavlenie/arenda-pomescheniya-na-tsokolnom-etazhe-orientir-posolstvo-ssha-ID4tdpi.html" TargetMode="External"/></Relationships>
</file>

<file path=xl/worksheets/_rels/sheet10.xml.rels><?xml version="1.0" encoding="UTF-8" standalone="yes"?>
<Relationships xmlns="http://schemas.openxmlformats.org/package/2006/relationships"><Relationship Id="rId13" Type="http://schemas.openxmlformats.org/officeDocument/2006/relationships/hyperlink" Target="https://joymee.uz/announcements/475841" TargetMode="External"/><Relationship Id="rId18" Type="http://schemas.openxmlformats.org/officeDocument/2006/relationships/hyperlink" Target="https://www.olx.uz/d/obyavlenie/ts-5-orientir-pozharka-prodaetsya-nezhiloy-novostroyke-ID4cMV6.html" TargetMode="External"/><Relationship Id="rId26" Type="http://schemas.openxmlformats.org/officeDocument/2006/relationships/hyperlink" Target="https://www.olx.uz/d/obyavlenie/it-park-arenda-ofis-ID4pCq3.html" TargetMode="External"/><Relationship Id="rId39" Type="http://schemas.openxmlformats.org/officeDocument/2006/relationships/hyperlink" Target="https://www.olx.uz/d/obyavlenie/arenda-pomescheniya-v-tsentre-goroda-otd-stoyaschee-zdanie-badamzar-195m2-ID4t4Y2.html" TargetMode="External"/><Relationship Id="rId21" Type="http://schemas.openxmlformats.org/officeDocument/2006/relationships/hyperlink" Target="https://www.olx.uz/d/obyavlenie/sdaetsya-ofis-yunusabadskiy-r-n-badamzar-mechet-ID4lybZ.html" TargetMode="External"/><Relationship Id="rId34" Type="http://schemas.openxmlformats.org/officeDocument/2006/relationships/hyperlink" Target="https://www.olx.uz/d/obyavlenie/sdam-v-arendu-pomeschenie-vdol-dorogi-metro-shahristan-ul-amira-t-sh83-ID4gh1F.html" TargetMode="External"/><Relationship Id="rId42" Type="http://schemas.openxmlformats.org/officeDocument/2006/relationships/hyperlink" Target="https://www.olx.uz/d/obyavlenie/sdaetsya-v-arendu-tsokolnoe-pomeschenie-s-otlichnoy-lokatsiey-103kv-ID4t7MG.html" TargetMode="External"/><Relationship Id="rId7" Type="http://schemas.openxmlformats.org/officeDocument/2006/relationships/hyperlink" Target="https://www.olx.uz/d/obyavlenie/prodaetsya-otdelno-stoyaschiy-zdaniya-ID46EIb.html" TargetMode="External"/><Relationship Id="rId2" Type="http://schemas.openxmlformats.org/officeDocument/2006/relationships/hyperlink" Target="https://www.olx.uz/d/obyavlenie/ofisnoe-pomeschenie-460-kv-m-v-bts-metropol-ID4r97v.html" TargetMode="External"/><Relationship Id="rId16" Type="http://schemas.openxmlformats.org/officeDocument/2006/relationships/hyperlink" Target="https://www.olx.uz/d/obyavlenie/zhk-muhtasham-1-liniya-248-476-kv-m-korobka-or-metro-minor-ID4trn2.html" TargetMode="External"/><Relationship Id="rId20" Type="http://schemas.openxmlformats.org/officeDocument/2006/relationships/hyperlink" Target="https://www.olx.uz/d/obyavlenie/sdaetsya-nezhiloe-pomeschenie-358-kv-m-or-r-ul-chinobod-yunusabadskiy-r-n-ID4qCv7.html" TargetMode="External"/><Relationship Id="rId29" Type="http://schemas.openxmlformats.org/officeDocument/2006/relationships/hyperlink" Target="https://joymee.uz/ru/announcements/436750" TargetMode="External"/><Relationship Id="rId41" Type="http://schemas.openxmlformats.org/officeDocument/2006/relationships/hyperlink" Target="https://uybor.uz/listings/1304665" TargetMode="External"/><Relationship Id="rId1" Type="http://schemas.openxmlformats.org/officeDocument/2006/relationships/hyperlink" Target="https://joymee.uz/announcements/221184" TargetMode="External"/><Relationship Id="rId6" Type="http://schemas.openxmlformats.org/officeDocument/2006/relationships/hyperlink" Target="https://www.olx.uz/d/obyavlenie/dream-business-center-ofisy-ot-23-55-m-ul-babura-i-nukusskoy-ID4sZno.html" TargetMode="External"/><Relationship Id="rId11" Type="http://schemas.openxmlformats.org/officeDocument/2006/relationships/hyperlink" Target="https://joymee.uz/announcements/465302" TargetMode="External"/><Relationship Id="rId24" Type="http://schemas.openxmlformats.org/officeDocument/2006/relationships/hyperlink" Target="https://www.olx.uz/d/obyavlenie/arenda-3200m2-idealno-pod-it-logistiku-yunusabad-metro-shahristanskaya-ID4jThy.html" TargetMode="External"/><Relationship Id="rId32" Type="http://schemas.openxmlformats.org/officeDocument/2006/relationships/hyperlink" Target="https://www.olx.uz/d/obyavlenie/arenda-pomescheniya-vdol-dorogi-or-badamzar-mechet-i-metro-110m-ID4tpjX.html" TargetMode="External"/><Relationship Id="rId37" Type="http://schemas.openxmlformats.org/officeDocument/2006/relationships/hyperlink" Target="https://www.olx.uz/d/obyavlenie/sdaetsya-v-arendu-tsokolnyy-etazh-biznes-tsentra-vozle-metro-ID4hWYx.html" TargetMode="External"/><Relationship Id="rId40" Type="http://schemas.openxmlformats.org/officeDocument/2006/relationships/hyperlink" Target="https://joymee.uz/ru/announcements/475055" TargetMode="External"/><Relationship Id="rId5" Type="http://schemas.openxmlformats.org/officeDocument/2006/relationships/hyperlink" Target="https://www.olx.uz/d/obyavlenie/prodaetsya-biznes-tsentr-na-pervoy-linii-naprotiv-metro-80-arendovano-ID4pWxW.html" TargetMode="External"/><Relationship Id="rId15" Type="http://schemas.openxmlformats.org/officeDocument/2006/relationships/hyperlink" Target="https://www.olx.uz/d/obyavlenie/metro-minor-prodaetsya-nezhiloy-novostroyke-ID4f6bq.html" TargetMode="External"/><Relationship Id="rId23" Type="http://schemas.openxmlformats.org/officeDocument/2006/relationships/hyperlink" Target="https://www.olx.uz/d/obyavlenie/sdaetsya-v-arendu-sovremennyy-biznes-tsentr-u-metro-shahristan-sh83-ID4oWim.html" TargetMode="External"/><Relationship Id="rId28" Type="http://schemas.openxmlformats.org/officeDocument/2006/relationships/hyperlink" Target="https://cmwp.uz/arenda/onyx" TargetMode="External"/><Relationship Id="rId36" Type="http://schemas.openxmlformats.org/officeDocument/2006/relationships/hyperlink" Target="https://www.olx.uz/d/obyavlenie/gotovyy-restoran-500-m2-na-yunusabade-gidromedtsentr-ID4sP5R.html" TargetMode="External"/><Relationship Id="rId10" Type="http://schemas.openxmlformats.org/officeDocument/2006/relationships/hyperlink" Target="https://www.olx.uz/d/obyavlenie/prodazha-kommercheskoe-nezhiloe-pomescheniya-ID4n8Gl.html" TargetMode="External"/><Relationship Id="rId19" Type="http://schemas.openxmlformats.org/officeDocument/2006/relationships/hyperlink" Target="https://www.olx.uz/d/obyavlenie/sdaetsya-kommercheskoe-pomeschenie-nedaleko-ot-high-town-mall-mm-ID4rjwD.html" TargetMode="External"/><Relationship Id="rId31" Type="http://schemas.openxmlformats.org/officeDocument/2006/relationships/hyperlink" Target="https://www.olx.uz/d/obyavlenie/arenda-nezhiloe-330m2-or-r-badamzar-mechet-ID4tqIu.html" TargetMode="External"/><Relationship Id="rId44" Type="http://schemas.openxmlformats.org/officeDocument/2006/relationships/hyperlink" Target="https://www.olx.uz/d/obyavlenie/badamzar-ul-bogishamol-nedaleko-botanicheskiy-sad-sampi-4-urovnya-810kv-ID4mxex.html" TargetMode="External"/><Relationship Id="rId4" Type="http://schemas.openxmlformats.org/officeDocument/2006/relationships/hyperlink" Target="https://www.olx.uz/d/obyavlenie/prodaetsya-etazh-v-elitnom-bts-v-mirzo-ulugbekskom-rayone-ot-zastroyschika-ID4sdNy.html" TargetMode="External"/><Relationship Id="rId9" Type="http://schemas.openxmlformats.org/officeDocument/2006/relationships/hyperlink" Target="https://joymee.uz/announcements/262194" TargetMode="External"/><Relationship Id="rId14" Type="http://schemas.openxmlformats.org/officeDocument/2006/relationships/hyperlink" Target="https://www.olx.uz/d/obyavlenie/prodaetsya-nezhiloe-pomescheniya-or-r-metro-shahristanskaya-ulitsa-amir-temur-ID4slbb.html" TargetMode="External"/><Relationship Id="rId22" Type="http://schemas.openxmlformats.org/officeDocument/2006/relationships/hyperlink" Target="https://www.olx.uz/d/obyavlenie/sdayu-ofis-1-liniya-360m2-10-komnat-open-space-badamzar-ID4qWc2.html" TargetMode="External"/><Relationship Id="rId27" Type="http://schemas.openxmlformats.org/officeDocument/2006/relationships/hyperlink" Target="https://www.olx.uz/d/obyavlenie/arenda-ofisa-pervaya-liniya-gidromitsentr-600m2-v-b-ts-88-ID4oXV9.html" TargetMode="External"/><Relationship Id="rId30" Type="http://schemas.openxmlformats.org/officeDocument/2006/relationships/hyperlink" Target="https://www.olx.uz/d/obyavlenie/arenda-pomescheniya-290-m2-pod-lyuboy-vid-deyatelnosti-ID4oN3f.html" TargetMode="External"/><Relationship Id="rId35" Type="http://schemas.openxmlformats.org/officeDocument/2006/relationships/hyperlink" Target="https://www.olx.uz/d/obyavlenie/novomoskovskaya-ul-osie-sdaetsya-v-arendu-pomeschenie-vdol-dorogi-317m2-ID4lGbs.html" TargetMode="External"/><Relationship Id="rId43" Type="http://schemas.openxmlformats.org/officeDocument/2006/relationships/hyperlink" Target="https://www.olx.uz/d/obyavlenie/arenda-zdanie-or-r-shkola-wist-za-zooparkom-2000m2-ID4rWDS.html" TargetMode="External"/><Relationship Id="rId8" Type="http://schemas.openxmlformats.org/officeDocument/2006/relationships/hyperlink" Target="https://www.olx.uz/d/obyavlenie/biznes-tsentr-prodazha-i-arenda-ID4rT1a.html" TargetMode="External"/><Relationship Id="rId3" Type="http://schemas.openxmlformats.org/officeDocument/2006/relationships/hyperlink" Target="https://realt24.uz/ru/listing/24838/" TargetMode="External"/><Relationship Id="rId12" Type="http://schemas.openxmlformats.org/officeDocument/2006/relationships/hyperlink" Target="https://joymee.uz/announcements/404960" TargetMode="External"/><Relationship Id="rId17" Type="http://schemas.openxmlformats.org/officeDocument/2006/relationships/hyperlink" Target="https://www.olx.uz/d/obyavlenie/prodazha-pomescheniya-s-arendatorom-5500-256m2-or-r-minor-zhk-kazahstan-ID4sDfY.html" TargetMode="External"/><Relationship Id="rId25" Type="http://schemas.openxmlformats.org/officeDocument/2006/relationships/hyperlink" Target="https://www.olx.uz/d/obyavlenie/arenda-pomescheniya-it-park-933m2-ID4c0bw.html" TargetMode="External"/><Relationship Id="rId33" Type="http://schemas.openxmlformats.org/officeDocument/2006/relationships/hyperlink" Target="https://www.olx.uz/d/obyavlenie/pervyy-etazh-420m2-biznes-tsentr-vdol-dorogi-idealno-pod-avtosalon-f88-ID4pwqh.html" TargetMode="External"/><Relationship Id="rId38" Type="http://schemas.openxmlformats.org/officeDocument/2006/relationships/hyperlink" Target="https://www.olx.uz/d/obyavlenie/arenda-pomescheniya-na-tsokolnom-etazhe-orientir-posolstvo-ssha-ID4tdpi.html" TargetMode="External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olx.uz/d/obyavlenie/sdayu-ofis-1-liniya-360m2-10-komnat-open-space-badamzar-ID4qWc2.html" TargetMode="External"/><Relationship Id="rId3" Type="http://schemas.openxmlformats.org/officeDocument/2006/relationships/hyperlink" Target="https://joymee.uz/announcements/221184" TargetMode="External"/><Relationship Id="rId7" Type="http://schemas.openxmlformats.org/officeDocument/2006/relationships/hyperlink" Target="https://www.olx.uz/d/obyavlenie/sdaetsya-ofis-yunusabadskiy-r-n-badamzar-mechet-ID4lybZ.html" TargetMode="External"/><Relationship Id="rId12" Type="http://schemas.openxmlformats.org/officeDocument/2006/relationships/hyperlink" Target="https://www.olx.uz/d/obyavlenie/badamzar-ul-bogishamol-nedaleko-botanicheskiy-sad-sampi-4-urovnya-810kv-ID4mxex.html" TargetMode="External"/><Relationship Id="rId2" Type="http://schemas.openxmlformats.org/officeDocument/2006/relationships/hyperlink" Target="https://realt24.uz/ru/listing/24838/" TargetMode="External"/><Relationship Id="rId1" Type="http://schemas.openxmlformats.org/officeDocument/2006/relationships/hyperlink" Target="https://www.olx.uz/d/obyavlenie/ofisnoe-pomeschenie-460-kv-m-v-bts-metropol-ID4r97v.html" TargetMode="External"/><Relationship Id="rId6" Type="http://schemas.openxmlformats.org/officeDocument/2006/relationships/hyperlink" Target="https://www.olx.uz/d/obyavlenie/prodazha-kommercheskoe-nezhiloe-pomescheniya-ID4n8Gl.html" TargetMode="External"/><Relationship Id="rId11" Type="http://schemas.openxmlformats.org/officeDocument/2006/relationships/hyperlink" Target="https://www.olx.uz/d/obyavlenie/arenda-zdanie-or-r-shkola-wist-za-zooparkom-2000m2-ID4rWDS.html" TargetMode="External"/><Relationship Id="rId5" Type="http://schemas.openxmlformats.org/officeDocument/2006/relationships/hyperlink" Target="https://joymee.uz/announcements/262194" TargetMode="External"/><Relationship Id="rId10" Type="http://schemas.openxmlformats.org/officeDocument/2006/relationships/hyperlink" Target="https://www.olx.uz/d/obyavlenie/sdaetsya-nezhiloe-pomeschenie-358-kv-m-or-r-ul-chinobod-yunusabadskiy-r-n-ID4qCv7.html" TargetMode="External"/><Relationship Id="rId4" Type="http://schemas.openxmlformats.org/officeDocument/2006/relationships/hyperlink" Target="https://www.olx.uz/d/obyavlenie/prodaetsya-biznes-tsentr-na-pervoy-linii-naprotiv-metro-80-arendovano-ID4pWxW.html" TargetMode="External"/><Relationship Id="rId9" Type="http://schemas.openxmlformats.org/officeDocument/2006/relationships/hyperlink" Target="https://www.olx.uz/d/obyavlenie/sdaetsya-kommercheskoe-pomeschenie-nedaleko-ot-high-town-mall-mm-ID4rjwD.html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hyperlink" Target="https://uysavdocompany.uz/" TargetMode="External"/><Relationship Id="rId2" Type="http://schemas.openxmlformats.org/officeDocument/2006/relationships/hyperlink" Target="https://apps.apple.com/us/app/uysavdo/id6736627028" TargetMode="External"/><Relationship Id="rId1" Type="http://schemas.openxmlformats.org/officeDocument/2006/relationships/hyperlink" Target="https://play.google.com/store/apps/details?id=com.uy.savdo.mobile" TargetMode="External"/></Relationships>
</file>

<file path=xl/worksheets/_rels/sheet13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olx.uz/d/obyavlenie/arenda-ofis-metro-minor-250m2-ID4eVxs.html" TargetMode="External"/><Relationship Id="rId299" Type="http://schemas.openxmlformats.org/officeDocument/2006/relationships/hyperlink" Target="https://vsemastera.com/services/remont-ofisa/tashkent" TargetMode="External"/><Relationship Id="rId21" Type="http://schemas.openxmlformats.org/officeDocument/2006/relationships/hyperlink" Target="https://www.olx.uz/d/obyavlenie/prodaetsya-biznes-tsentr-na-pervoy-linii-naprotiv-metro-80-arendovano-ID4pWxW.html" TargetMode="External"/><Relationship Id="rId63" Type="http://schemas.openxmlformats.org/officeDocument/2006/relationships/hyperlink" Target="https://realt24.uz/ru/listing/24538/" TargetMode="External"/><Relationship Id="rId159" Type="http://schemas.openxmlformats.org/officeDocument/2006/relationships/hyperlink" Target="https://joymee.uz/ru/announcements/436750" TargetMode="External"/><Relationship Id="rId324" Type="http://schemas.openxmlformats.org/officeDocument/2006/relationships/hyperlink" Target="https://thebani.uz/en/" TargetMode="External"/><Relationship Id="rId366" Type="http://schemas.openxmlformats.org/officeDocument/2006/relationships/hyperlink" Target="https://lex.uz/docs/-7396504" TargetMode="External"/><Relationship Id="rId170" Type="http://schemas.openxmlformats.org/officeDocument/2006/relationships/hyperlink" Target="https://www.olx.uz/d/obyavlenie/kafe-restoran-ijarasi-460-m-homies-bbq-safari-ID4t0fE.html" TargetMode="External"/><Relationship Id="rId226" Type="http://schemas.openxmlformats.org/officeDocument/2006/relationships/hyperlink" Target="https://uzoman-bc.uz/" TargetMode="External"/><Relationship Id="rId268" Type="http://schemas.openxmlformats.org/officeDocument/2006/relationships/hyperlink" Target="https://cbu.uz/ru/arkhiv-kursov-valyut/json/USD/2025-09-19/" TargetMode="External"/><Relationship Id="rId32" Type="http://schemas.openxmlformats.org/officeDocument/2006/relationships/hyperlink" Target="https://www.olx.uz/d/obyavlenie/prodaetsya-zdanie-ID4srQY.html" TargetMode="External"/><Relationship Id="rId74" Type="http://schemas.openxmlformats.org/officeDocument/2006/relationships/hyperlink" Target="https://e-auksion.uz/lot-view?lot_id=13446074" TargetMode="External"/><Relationship Id="rId128" Type="http://schemas.openxmlformats.org/officeDocument/2006/relationships/hyperlink" Target="https://www.olx.uz/d/obyavlenie/arenda-ofisa-biznes-tsentr-ID2rpF2.html" TargetMode="External"/><Relationship Id="rId335" Type="http://schemas.openxmlformats.org/officeDocument/2006/relationships/hyperlink" Target="https://yandex.uz/maps/org/the_bani/232814872898/reviews/" TargetMode="External"/><Relationship Id="rId377" Type="http://schemas.openxmlformats.org/officeDocument/2006/relationships/hyperlink" Target="https://lex.uz/docs/4640437" TargetMode="External"/><Relationship Id="rId5" Type="http://schemas.openxmlformats.org/officeDocument/2006/relationships/hyperlink" Target="https://www.olx.uz/d/obyavlenie/ofisnoe-pomeschenie-460-kv-m-v-bts-metropol-ID4r97v.html" TargetMode="External"/><Relationship Id="rId181" Type="http://schemas.openxmlformats.org/officeDocument/2006/relationships/hyperlink" Target="https://www.olx.uz/d/obyavlenie/sdaetsya-v-arendu-tsokolnoe-pomeschenie-s-otlichnoy-lokatsiey-103kv-ID4t7MG.html" TargetMode="External"/><Relationship Id="rId237" Type="http://schemas.openxmlformats.org/officeDocument/2006/relationships/hyperlink" Target="https://2gis.uz/tashkent/search/%D0%B1%D0%B8%D0%B7%D0%BD%D0%B5%D1%81-%D1%86%D0%B5%D0%BD%D1%82%D1%80" TargetMode="External"/><Relationship Id="rId279" Type="http://schemas.openxmlformats.org/officeDocument/2006/relationships/hyperlink" Target="https://buxgalter.uz/publish/doc/text212837_chto_menyaetsya_v_naloge_na_imushchestvo_v_2026_godu" TargetMode="External"/><Relationship Id="rId43" Type="http://schemas.openxmlformats.org/officeDocument/2006/relationships/hyperlink" Target="https://www.olx.uz/d/obyavlenie/ts-5-orientir-pozharka-prodaetsya-nezhiloy-novostroyke-ID4cMV6.html" TargetMode="External"/><Relationship Id="rId139" Type="http://schemas.openxmlformats.org/officeDocument/2006/relationships/hyperlink" Target="https://www.olx.uz/d/obyavlenie/sdam-b-ts-pomescheniya-450m2-dimtower-alayskiy-rynok-sh83-ID4hEwf.html" TargetMode="External"/><Relationship Id="rId290" Type="http://schemas.openxmlformats.org/officeDocument/2006/relationships/hyperlink" Target="https://buxgalter.uz/publish/doc/text189777_razmery_brv_mrot_bvip_i_mpr_v_uzbekistane" TargetMode="External"/><Relationship Id="rId304" Type="http://schemas.openxmlformats.org/officeDocument/2006/relationships/hyperlink" Target="https://www.norma.uz/novoe_v_zakonodatelstve/novyy_zakon_o_valyutnom_regulirovanii_glavnye_izmeneniya" TargetMode="External"/><Relationship Id="rId346" Type="http://schemas.openxmlformats.org/officeDocument/2006/relationships/hyperlink" Target="https://2gis.uz/tashkent/firm/70000001037882225" TargetMode="External"/><Relationship Id="rId85" Type="http://schemas.openxmlformats.org/officeDocument/2006/relationships/hyperlink" Target="https://uybor.uz/listings?operationType__eq=sale&amp;category__eq=10" TargetMode="External"/><Relationship Id="rId150" Type="http://schemas.openxmlformats.org/officeDocument/2006/relationships/hyperlink" Target="https://www.olx.uz/d/obyavlenie/sdam-prestizhnyy-predstavitelskiy-ofis-1674m2-v-bts-a-klassa-trilliant-ID4r3Ux.html" TargetMode="External"/><Relationship Id="rId192" Type="http://schemas.openxmlformats.org/officeDocument/2006/relationships/hyperlink" Target="https://www.olx.uz/d/obyavlenie/sdaetsya-1-liniya-1462-m2-ofis-chastnyy-sadik-klinika-u2480-ID4nxzt.html" TargetMode="External"/><Relationship Id="rId206" Type="http://schemas.openxmlformats.org/officeDocument/2006/relationships/hyperlink" Target="https://www.olx.uz/d/obyavlenie/arenda-ofis-ts5-metro-minor580m2-ID4dlPM.html" TargetMode="External"/><Relationship Id="rId248" Type="http://schemas.openxmlformats.org/officeDocument/2006/relationships/hyperlink" Target="https://cmwp.uz/iq/karta-subrynkov-taskenta" TargetMode="External"/><Relationship Id="rId12" Type="http://schemas.openxmlformats.org/officeDocument/2006/relationships/hyperlink" Target="https://www.olx.uz/d/obyavlenie/prodaetsya-tselyy-etazh-v-bts-a-klassa-1030m2-ul-mahtumkuli-n280-ID3SOPo.html" TargetMode="External"/><Relationship Id="rId108" Type="http://schemas.openxmlformats.org/officeDocument/2006/relationships/hyperlink" Target="https://www.olx.uz/d/obyavlenie/sdaetsya-v-arendu-sovremennyy-biznes-tsentr-u-metro-shahristan-sh83-ID4oWim.html" TargetMode="External"/><Relationship Id="rId315" Type="http://schemas.openxmlformats.org/officeDocument/2006/relationships/hyperlink" Target="https://www.spot.uz/ru/2026/09/18/it-park" TargetMode="External"/><Relationship Id="rId357" Type="http://schemas.openxmlformats.org/officeDocument/2006/relationships/hyperlink" Target="https://realting.uz/tashkent/property-to-rent/offices" TargetMode="External"/><Relationship Id="rId54" Type="http://schemas.openxmlformats.org/officeDocument/2006/relationships/hyperlink" Target="https://joymee.uz/announcements/503397" TargetMode="External"/><Relationship Id="rId96" Type="http://schemas.openxmlformats.org/officeDocument/2006/relationships/hyperlink" Target="https://klyuchi.uz/type/kommercheskaya-nedvizhimost/" TargetMode="External"/><Relationship Id="rId161" Type="http://schemas.openxmlformats.org/officeDocument/2006/relationships/hyperlink" Target="https://www.olx.uz/d/obyavlenie/arenda-pomescheniya-ot-knt-254m2-1-liniya-yunusabadskiy-r-n-ID4fGtQ.html" TargetMode="External"/><Relationship Id="rId217" Type="http://schemas.openxmlformats.org/officeDocument/2006/relationships/hyperlink" Target="https://joymee.uz/ru/announcements/227523" TargetMode="External"/><Relationship Id="rId259" Type="http://schemas.openxmlformats.org/officeDocument/2006/relationships/hyperlink" Target="https://cmwp.uz/images/Hotel_Tashkent_short_ENG.pdf" TargetMode="External"/><Relationship Id="rId23" Type="http://schemas.openxmlformats.org/officeDocument/2006/relationships/hyperlink" Target="https://www.olx.uz/d/obyavlenie/mirabad-avenyu-bts-3840-kv-m-uglovoe-remax-elvina-ID4qXBX.html" TargetMode="External"/><Relationship Id="rId119" Type="http://schemas.openxmlformats.org/officeDocument/2006/relationships/hyperlink" Target="https://www.olx.uz/d/obyavlenie/arenda-ofisa-uzoman-330m2-metro-minor-glavnaya-ulitsa-amira-timura-f88-ID4lPlx.html" TargetMode="External"/><Relationship Id="rId270" Type="http://schemas.openxmlformats.org/officeDocument/2006/relationships/hyperlink" Target="https://cbu.uz/ru/statistics/dks/4248571/" TargetMode="External"/><Relationship Id="rId326" Type="http://schemas.openxmlformats.org/officeDocument/2006/relationships/hyperlink" Target="https://www.gazeta.uz/ru/2024/08/22/the-bani-telmana/" TargetMode="External"/><Relationship Id="rId65" Type="http://schemas.openxmlformats.org/officeDocument/2006/relationships/hyperlink" Target="https://www.olx.uz/d/obyavlenie/metro-minor-prodaetsya-i-sdaetsya-otdelno-stoyashaya-pomisheniya-ID3zRVQ.html" TargetMode="External"/><Relationship Id="rId130" Type="http://schemas.openxmlformats.org/officeDocument/2006/relationships/hyperlink" Target="https://joymee.uz/ru/announcements/370399" TargetMode="External"/><Relationship Id="rId368" Type="http://schemas.openxmlformats.org/officeDocument/2006/relationships/hyperlink" Target="https://lex.uz/docs/4444293" TargetMode="External"/><Relationship Id="rId172" Type="http://schemas.openxmlformats.org/officeDocument/2006/relationships/hyperlink" Target="https://www.olx.uz/d/obyavlenie/sdaetsya-kommercheskoe-pomeschenie-ot-sobstvennika-ul-gulguncha-yunusabad-ID4oUpz.html" TargetMode="External"/><Relationship Id="rId228" Type="http://schemas.openxmlformats.org/officeDocument/2006/relationships/hyperlink" Target="https://www.ibc.uz/" TargetMode="External"/><Relationship Id="rId281" Type="http://schemas.openxmlformats.org/officeDocument/2006/relationships/hyperlink" Target="https://www.spot.uz/ru/2026/01/08/land-tax-2026/" TargetMode="External"/><Relationship Id="rId337" Type="http://schemas.openxmlformats.org/officeDocument/2006/relationships/hyperlink" Target="https://weproject.media/articles/detail/luchshie-bani-tashkenta-7-mest-dlya-otdykha-i-vosstanovleniya/" TargetMode="External"/><Relationship Id="rId34" Type="http://schemas.openxmlformats.org/officeDocument/2006/relationships/hyperlink" Target="https://joymee.uz/announcements/227939" TargetMode="External"/><Relationship Id="rId76" Type="http://schemas.openxmlformats.org/officeDocument/2006/relationships/hyperlink" Target="https://e-auksion.uz/lot-view?lot_id=25339311" TargetMode="External"/><Relationship Id="rId141" Type="http://schemas.openxmlformats.org/officeDocument/2006/relationships/hyperlink" Target="https://cmwp.uz/arenda/onyx" TargetMode="External"/><Relationship Id="rId379" Type="http://schemas.openxmlformats.org/officeDocument/2006/relationships/hyperlink" Target="https://caseadvisory.uz/botanica/uz/?intent=buy" TargetMode="External"/><Relationship Id="rId7" Type="http://schemas.openxmlformats.org/officeDocument/2006/relationships/hyperlink" Target="https://www.olx.uz/d/obyavlenie/prodaetsya-etazh-v-elitnom-bts-v-mirzo-ulugbekskom-rayone-ot-zastroyschika-ID4sdNy.html" TargetMode="External"/><Relationship Id="rId183" Type="http://schemas.openxmlformats.org/officeDocument/2006/relationships/hyperlink" Target="https://uybor.uz/listings/1304665" TargetMode="External"/><Relationship Id="rId239" Type="http://schemas.openxmlformats.org/officeDocument/2006/relationships/hyperlink" Target="https://domtut.uz/filter/search?format=rent&amp;duration=31&amp;object=commercial&amp;district=yunusobod" TargetMode="External"/><Relationship Id="rId250" Type="http://schemas.openxmlformats.org/officeDocument/2006/relationships/hyperlink" Target="https://realting.uz/news/tashkent-commercial-real-estate-market" TargetMode="External"/><Relationship Id="rId292" Type="http://schemas.openxmlformats.org/officeDocument/2006/relationships/hyperlink" Target="https://www.gazeta.uz/ru/2026/05/20/taxes/" TargetMode="External"/><Relationship Id="rId306" Type="http://schemas.openxmlformats.org/officeDocument/2006/relationships/hyperlink" Target="https://t.me/CMWPUz/596" TargetMode="External"/><Relationship Id="rId45" Type="http://schemas.openxmlformats.org/officeDocument/2006/relationships/hyperlink" Target="https://www.olx.uz/d/obyavlenie/zhk-muhtasham-1-liniya-248-476-kv-m-korobka-or-metro-minor-ID4trn2.html" TargetMode="External"/><Relationship Id="rId87" Type="http://schemas.openxmlformats.org/officeDocument/2006/relationships/hyperlink" Target="https://api.joymee.uz/api/v1/announcement/map/?latitude=41.349&amp;longitude=69.316&amp;radius=3&amp;category=10" TargetMode="External"/><Relationship Id="rId110" Type="http://schemas.openxmlformats.org/officeDocument/2006/relationships/hyperlink" Target="https://www.olx.uz/d/obyavlenie/arenda-ofisa-pervaya-liniya-gidromitsentr-600m2-v-b-ts-88-ID4oXV9.html" TargetMode="External"/><Relationship Id="rId348" Type="http://schemas.openxmlformats.org/officeDocument/2006/relationships/hyperlink" Target="https://2gis.uz/tashkent/firm/70000001109514512" TargetMode="External"/><Relationship Id="rId152" Type="http://schemas.openxmlformats.org/officeDocument/2006/relationships/hyperlink" Target="https://cmwp.uz/arenda/orient-1" TargetMode="External"/><Relationship Id="rId194" Type="http://schemas.openxmlformats.org/officeDocument/2006/relationships/hyperlink" Target="https://joymee.uz/ru/announcements/537536" TargetMode="External"/><Relationship Id="rId208" Type="http://schemas.openxmlformats.org/officeDocument/2006/relationships/hyperlink" Target="https://www.olx.uz/d/obyavlenie/sdaetsya-kommercheskoe-pomeschenie-orientir-posolstvo-ameriki-mm-ID4shke.html" TargetMode="External"/><Relationship Id="rId261" Type="http://schemas.openxmlformats.org/officeDocument/2006/relationships/hyperlink" Target="https://cmwp.uz/article/evgenii-grixanov-direktor-uk-cmwp-uzbekistan-v-avtorskoi-kolonke-o-tom-kak-premium-umiraet-na-ekspluatacii" TargetMode="External"/><Relationship Id="rId14" Type="http://schemas.openxmlformats.org/officeDocument/2006/relationships/hyperlink" Target="https://joymee.uz/announcements/484633" TargetMode="External"/><Relationship Id="rId56" Type="http://schemas.openxmlformats.org/officeDocument/2006/relationships/hyperlink" Target="https://joymee.uz/announcements/101116" TargetMode="External"/><Relationship Id="rId317" Type="http://schemas.openxmlformats.org/officeDocument/2006/relationships/hyperlink" Target="https://www.it-park.uz/ru/itpark/news/obzor-kompaniy-rezidentov-it-park-ekonomicheskiy-vklad-i-ih-rol-v-sozdanii-rabochih-mest-i-uvelichenii-it-eksporta" TargetMode="External"/><Relationship Id="rId359" Type="http://schemas.openxmlformats.org/officeDocument/2006/relationships/hyperlink" Target="https://stat.uz/ru/press-tsentr/novosti-goskomstata/41393-o-zbekiston-respublikasida-xususiy-tibbiyot-muassasalari-soni-ko-paymoqda-2" TargetMode="External"/><Relationship Id="rId98" Type="http://schemas.openxmlformats.org/officeDocument/2006/relationships/hyperlink" Target="https://bcsummit.uz/" TargetMode="External"/><Relationship Id="rId121" Type="http://schemas.openxmlformats.org/officeDocument/2006/relationships/hyperlink" Target="https://www.olx.uz/d/obyavlenie/sdaetsya-v-bts-vdol-dorogi-na-ts5-pozharka-ulitsa-sharafa-rashidov-sh83-ID4kTQK.html" TargetMode="External"/><Relationship Id="rId163" Type="http://schemas.openxmlformats.org/officeDocument/2006/relationships/hyperlink" Target="https://www.olx.uz/d/obyavlenie/novomoskovskaya-ul-osie-sdaetsya-v-arendu-pomeschenie-vdol-dorogi-317m2-ID4lGbs.html" TargetMode="External"/><Relationship Id="rId219" Type="http://schemas.openxmlformats.org/officeDocument/2006/relationships/hyperlink" Target="https://joymee.uz/ru/announcements/497954" TargetMode="External"/><Relationship Id="rId370" Type="http://schemas.openxmlformats.org/officeDocument/2006/relationships/hyperlink" Target="https://lex.uz/docs/-5908387" TargetMode="External"/><Relationship Id="rId230" Type="http://schemas.openxmlformats.org/officeDocument/2006/relationships/hyperlink" Target="https://yandex.uz/maps/10335/tashkent/search/%D0%B1%D0%B8%D0%B7%D0%BD%D0%B5%D1%81-%D1%86%D0%B5%D0%BD%D1%82%D1%80/?ll=69.316418%2C41.348614&amp;z=14" TargetMode="External"/><Relationship Id="rId25" Type="http://schemas.openxmlformats.org/officeDocument/2006/relationships/hyperlink" Target="https://www.olx.uz/d/obyavlenie/prodaetsya-otdelno-stoyaschiy-zdaniya-ID46EIb.html" TargetMode="External"/><Relationship Id="rId67" Type="http://schemas.openxmlformats.org/officeDocument/2006/relationships/hyperlink" Target="https://www.olx.uz/d/obyavlenie/ulitsa-amir-temura-orientir-hotira-maydoni-prodaetsya-nezhiloy-ID4kpTI.html" TargetMode="External"/><Relationship Id="rId272" Type="http://schemas.openxmlformats.org/officeDocument/2006/relationships/hyperlink" Target="https://cbu.uz/ru/statistics/dks/4248569/" TargetMode="External"/><Relationship Id="rId328" Type="http://schemas.openxmlformats.org/officeDocument/2006/relationships/hyperlink" Target="https://2gis.uz/tashkent/firm/70000001087502674" TargetMode="External"/><Relationship Id="rId132" Type="http://schemas.openxmlformats.org/officeDocument/2006/relationships/hyperlink" Target="https://www.olx.uz/d/obyavlenie/arenda-pod-ofis-v-biznes-tsentre-tsentr-goroda-ID4lxE8.html" TargetMode="External"/><Relationship Id="rId174" Type="http://schemas.openxmlformats.org/officeDocument/2006/relationships/hyperlink" Target="https://joymee.uz/ru/announcements/528733" TargetMode="External"/><Relationship Id="rId381" Type="http://schemas.openxmlformats.org/officeDocument/2006/relationships/hyperlink" Target="https://caseadvisory.uz/taxtapul/?intent=buy" TargetMode="External"/><Relationship Id="rId241" Type="http://schemas.openxmlformats.org/officeDocument/2006/relationships/hyperlink" Target="https://t.me/CMWPUz/765" TargetMode="External"/><Relationship Id="rId36" Type="http://schemas.openxmlformats.org/officeDocument/2006/relationships/hyperlink" Target="https://joymee.uz/announcements/96153" TargetMode="External"/><Relationship Id="rId283" Type="http://schemas.openxmlformats.org/officeDocument/2006/relationships/hyperlink" Target="https://uybor.uz/blog/raspredelenie-tashkenta-po-zonam" TargetMode="External"/><Relationship Id="rId339" Type="http://schemas.openxmlformats.org/officeDocument/2006/relationships/hyperlink" Target="https://nuz.uz/2026/09/11/vdol-kanala-bozsu-v-tashkente-sozdadut-20-kilometrovuyu-peshehodnuyu-zonu/" TargetMode="External"/><Relationship Id="rId78" Type="http://schemas.openxmlformats.org/officeDocument/2006/relationships/hyperlink" Target="https://e-auksion.uz/lot-view?lot_id=25451465" TargetMode="External"/><Relationship Id="rId101" Type="http://schemas.openxmlformats.org/officeDocument/2006/relationships/hyperlink" Target="https://e-auksion.uz/api/front/dictionaries/" TargetMode="External"/><Relationship Id="rId143" Type="http://schemas.openxmlformats.org/officeDocument/2006/relationships/hyperlink" Target="https://gbcoffice.uz/" TargetMode="External"/><Relationship Id="rId185" Type="http://schemas.openxmlformats.org/officeDocument/2006/relationships/hyperlink" Target="https://www.olx.uz/d/obyavlenie/arenda-zdanie-or-r-shkola-wist-za-zooparkom-2000m2-ID4rWDS.html" TargetMode="External"/><Relationship Id="rId350" Type="http://schemas.openxmlformats.org/officeDocument/2006/relationships/hyperlink" Target="https://www.trip.com/hotels/tashkent-hotel-detail-84032150/roadside-by-khorrot/" TargetMode="External"/><Relationship Id="rId9" Type="http://schemas.openxmlformats.org/officeDocument/2006/relationships/hyperlink" Target="https://www.olx.uz/d/obyavlenie/dream-business-center-ofisy-ot-23-55-m-ul-babura-i-nukusskoy-ID4sZno.html" TargetMode="External"/><Relationship Id="rId210" Type="http://schemas.openxmlformats.org/officeDocument/2006/relationships/hyperlink" Target="https://www.olx.uz/d/obyavlenie/ofis-v-arendu-it-park-bez-komissii-ID4roQo.html" TargetMode="External"/><Relationship Id="rId26" Type="http://schemas.openxmlformats.org/officeDocument/2006/relationships/hyperlink" Target="https://www.olx.uz/d/obyavlenie/prodaetsya-otdelno-stoyaschiy-zdaniya-safiyskiy-vdol-tsentralnoy-dorogi-ID3XcZt.html" TargetMode="External"/><Relationship Id="rId231" Type="http://schemas.openxmlformats.org/officeDocument/2006/relationships/hyperlink" Target="https://www.spot.uz/ru/2025/12/16/tashkent-projects" TargetMode="External"/><Relationship Id="rId252" Type="http://schemas.openxmlformats.org/officeDocument/2006/relationships/hyperlink" Target="https://www.spot.uz/ru/2024/12/02/business-centers" TargetMode="External"/><Relationship Id="rId273" Type="http://schemas.openxmlformats.org/officeDocument/2006/relationships/hyperlink" Target="https://www.spot.uz/ru/2025/02/25/bonds-international" TargetMode="External"/><Relationship Id="rId294" Type="http://schemas.openxmlformats.org/officeDocument/2006/relationships/hyperlink" Target="https://www.spot.uz/ru/2025/12/17/price-reduction" TargetMode="External"/><Relationship Id="rId308" Type="http://schemas.openxmlformats.org/officeDocument/2006/relationships/hyperlink" Target="https://t.me/CMWPUz/597" TargetMode="External"/><Relationship Id="rId329" Type="http://schemas.openxmlformats.org/officeDocument/2006/relationships/hyperlink" Target="https://thegroup.uz/en/" TargetMode="External"/><Relationship Id="rId47" Type="http://schemas.openxmlformats.org/officeDocument/2006/relationships/hyperlink" Target="https://www.olx.uz/d/obyavlenie/prodazha-kommercheskoe-nezhiloe-pomescheniya-ID4n8Gl.html" TargetMode="External"/><Relationship Id="rId68" Type="http://schemas.openxmlformats.org/officeDocument/2006/relationships/hyperlink" Target="https://uybor.uz/listings/1297293" TargetMode="External"/><Relationship Id="rId89" Type="http://schemas.openxmlformats.org/officeDocument/2006/relationships/hyperlink" Target="https://realt24.uz/ru/tashkent/kupit/kommercheskaya-nedvizhimost/ofisy/" TargetMode="External"/><Relationship Id="rId112" Type="http://schemas.openxmlformats.org/officeDocument/2006/relationships/hyperlink" Target="https://www.olx.uz/d/obyavlenie/minor-business-center-arenda-ofisnyh-pomescheniy-ID4szIC.html" TargetMode="External"/><Relationship Id="rId133" Type="http://schemas.openxmlformats.org/officeDocument/2006/relationships/hyperlink" Target="https://www.olx.uz/d/obyavlenie/km-ofis-minor-367-m2-ID4rmAm.html" TargetMode="External"/><Relationship Id="rId154" Type="http://schemas.openxmlformats.org/officeDocument/2006/relationships/hyperlink" Target="https://cmwp.uz/arenda/summit" TargetMode="External"/><Relationship Id="rId175" Type="http://schemas.openxmlformats.org/officeDocument/2006/relationships/hyperlink" Target="https://joymee.uz/ru/announcements/526314" TargetMode="External"/><Relationship Id="rId340" Type="http://schemas.openxmlformats.org/officeDocument/2006/relationships/hyperlink" Target="https://yandex.uz/maps/10335/tashkent/search/QUERY/?ll=69.316418%2C41.348614&amp;z=16" TargetMode="External"/><Relationship Id="rId361" Type="http://schemas.openxmlformats.org/officeDocument/2006/relationships/hyperlink" Target="https://my.gov.uz/ru/service/1122" TargetMode="External"/><Relationship Id="rId196" Type="http://schemas.openxmlformats.org/officeDocument/2006/relationships/hyperlink" Target="https://uybor.uz/listings/1319950" TargetMode="External"/><Relationship Id="rId200" Type="http://schemas.openxmlformats.org/officeDocument/2006/relationships/hyperlink" Target="https://www.olx.uz/d/obyavlenie/arenda-kommercheskogo-pomescheniya-1-liniya-badamzar-ID4rIh0.html" TargetMode="External"/><Relationship Id="rId382" Type="http://schemas.openxmlformats.org/officeDocument/2006/relationships/hyperlink" Target="https://overpass-api.de/" TargetMode="External"/><Relationship Id="rId16" Type="http://schemas.openxmlformats.org/officeDocument/2006/relationships/hyperlink" Target="https://www.olx.uz/d/obyavlenie/ofis-137-kv-m-v-biznes-tsentre-zarafshan-city-yakkasarayskiy-r-n-ID4pM3G.html" TargetMode="External"/><Relationship Id="rId221" Type="http://schemas.openxmlformats.org/officeDocument/2006/relationships/hyperlink" Target="https://www.spot.uz/ru/2025/12/29/cmwp-year/" TargetMode="External"/><Relationship Id="rId242" Type="http://schemas.openxmlformats.org/officeDocument/2006/relationships/hyperlink" Target="https://t.me/CMWPUz/757" TargetMode="External"/><Relationship Id="rId263" Type="http://schemas.openxmlformats.org/officeDocument/2006/relationships/hyperlink" Target="https://cmwp.uz/article/avtorskaia-kolonka-generalnogo-direktora-cmwp-uzbekistan-denisa-sokolova-o-tom-kak-upravliat-kommerceskoi-nedvizimostiu" TargetMode="External"/><Relationship Id="rId284" Type="http://schemas.openxmlformats.org/officeDocument/2006/relationships/hyperlink" Target="https://kengash.gov.uz/ru/yunusobod/documents/227452" TargetMode="External"/><Relationship Id="rId319" Type="http://schemas.openxmlformats.org/officeDocument/2006/relationships/hyperlink" Target="https://buxgalter.uz/publish/doc/text205205_nk-2025_prodleny_lgoty_rezidentam_it-parka" TargetMode="External"/><Relationship Id="rId37" Type="http://schemas.openxmlformats.org/officeDocument/2006/relationships/hyperlink" Target="https://joymee.uz/announcements/253794" TargetMode="External"/><Relationship Id="rId58" Type="http://schemas.openxmlformats.org/officeDocument/2006/relationships/hyperlink" Target="https://joymee.uz/announcements/382451" TargetMode="External"/><Relationship Id="rId79" Type="http://schemas.openxmlformats.org/officeDocument/2006/relationships/hyperlink" Target="https://play.google.com/store/apps/details?id=com.uy.savdo.mobile" TargetMode="External"/><Relationship Id="rId102" Type="http://schemas.openxmlformats.org/officeDocument/2006/relationships/hyperlink" Target="https://play.google.com/store/apps/details?id=com.uy.savdo.mobile&amp;hl=en_US" TargetMode="External"/><Relationship Id="rId123" Type="http://schemas.openxmlformats.org/officeDocument/2006/relationships/hyperlink" Target="https://www.olx.uz/d/obyavlenie/ts6-1-liniya-parkovka-sdam-v-arendu-sovremennyy-ofis-176kv-m-ID4il85.html" TargetMode="External"/><Relationship Id="rId144" Type="http://schemas.openxmlformats.org/officeDocument/2006/relationships/hyperlink" Target="https://www.olx.uz/d/obyavlenie/it-park-arenda-ofis-ID4pCq3.html" TargetMode="External"/><Relationship Id="rId330" Type="http://schemas.openxmlformats.org/officeDocument/2006/relationships/hyperlink" Target="https://thegroup.uz/en/projects/the-bath.html" TargetMode="External"/><Relationship Id="rId90" Type="http://schemas.openxmlformats.org/officeDocument/2006/relationships/hyperlink" Target="https://cmwp.uz/sales" TargetMode="External"/><Relationship Id="rId165" Type="http://schemas.openxmlformats.org/officeDocument/2006/relationships/hyperlink" Target="https://www.olx.uz/d/obyavlenie/yunusabad-shifo-nur-sdaetsya-v-arendu-pomeschenie-vdol-dorogi-230m2-ID4hgaU.html" TargetMode="External"/><Relationship Id="rId186" Type="http://schemas.openxmlformats.org/officeDocument/2006/relationships/hyperlink" Target="https://www.olx.uz/d/obyavlenie/badamzar-ul-bogishamol-nedaleko-botanicheskiy-sad-sampi-4-urovnya-810kv-ID4mxex.html" TargetMode="External"/><Relationship Id="rId351" Type="http://schemas.openxmlformats.org/officeDocument/2006/relationships/hyperlink" Target="https://ca.trip.com/hotels/tashkent-hotel-detail-109964423/rever-hotel/" TargetMode="External"/><Relationship Id="rId372" Type="http://schemas.openxmlformats.org/officeDocument/2006/relationships/hyperlink" Target="https://www.norma.uz/raznoe/trebovaniya_k_zdaniyu_pomeshcheniyu_materialno-tehnicheskoy_baze_dlya_osushchestvleniya_roznichnoy_realizacii_lekarstvennyh_sredstv_i_izdeliy_medicinskogo_naznacheniya" TargetMode="External"/><Relationship Id="rId211" Type="http://schemas.openxmlformats.org/officeDocument/2006/relationships/hyperlink" Target="https://uybor.uz/listings/1319755" TargetMode="External"/><Relationship Id="rId232" Type="http://schemas.openxmlformats.org/officeDocument/2006/relationships/hyperlink" Target="https://www.olx.uz/nedvizhimost/kommercheskie-pomeshcheniya/arenda/tashkent/?search%5Bdistrict_id%5D=25" TargetMode="External"/><Relationship Id="rId253" Type="http://schemas.openxmlformats.org/officeDocument/2006/relationships/hyperlink" Target="https://cmwp.uz/images/2026_03_30_Retail_Clusters_Tashkent.pdf" TargetMode="External"/><Relationship Id="rId274" Type="http://schemas.openxmlformats.org/officeDocument/2006/relationships/hyperlink" Target="https://www.spot.uz/ru/2026/04/02/sovereign-bonds" TargetMode="External"/><Relationship Id="rId295" Type="http://schemas.openxmlformats.org/officeDocument/2006/relationships/hyperlink" Target="https://www.spot.uz/ru/2026/07/27/escrow" TargetMode="External"/><Relationship Id="rId309" Type="http://schemas.openxmlformats.org/officeDocument/2006/relationships/hyperlink" Target="https://www.toshstat.uz/uz/matbuot-markazi/news/9542-mnbmntoshkent-shahridagi-hayvonot-bog-ining-umumiy-maydoni-qanchaligini-bilasizmi" TargetMode="External"/><Relationship Id="rId27" Type="http://schemas.openxmlformats.org/officeDocument/2006/relationships/hyperlink" Target="https://www.olx.uz/d/obyavlenie/prodazha-i-arenda-yunusabadskiy-rayon-pod-otel-ili-ofis-ID4osZB.html" TargetMode="External"/><Relationship Id="rId48" Type="http://schemas.openxmlformats.org/officeDocument/2006/relationships/hyperlink" Target="https://www.olx.uz/d/obyavlenie/srochno-prodaetsya-900-kvm-nezhiloy-yunusabad-konechka-72-avtobusa-ID4jKcu.html" TargetMode="External"/><Relationship Id="rId69" Type="http://schemas.openxmlformats.org/officeDocument/2006/relationships/hyperlink" Target="https://uybor.uz/listings/1306823" TargetMode="External"/><Relationship Id="rId113" Type="http://schemas.openxmlformats.org/officeDocument/2006/relationships/hyperlink" Target="https://www.olx.uz/d/obyavlenie/sdaetsya-v-arendu-sovremennyy-ofis-250-m-v-biznes-tsentre-minor-ID4qNRn.html" TargetMode="External"/><Relationship Id="rId134" Type="http://schemas.openxmlformats.org/officeDocument/2006/relationships/hyperlink" Target="https://www.olx.uz/d/obyavlenie/arenda-ofic-metro-minor-1-170m2-ID472fv.html" TargetMode="External"/><Relationship Id="rId320" Type="http://schemas.openxmlformats.org/officeDocument/2006/relationships/hyperlink" Target="https://www.it-park.uz/ru/itpark/news/nalogovye-lgoty-dlya-startapov-i-inostrannyh-investorov-v-it-sektore-uzbekistana" TargetMode="External"/><Relationship Id="rId80" Type="http://schemas.openxmlformats.org/officeDocument/2006/relationships/hyperlink" Target="https://apps.apple.com/us/app/uysavdo/id6736627028" TargetMode="External"/><Relationship Id="rId155" Type="http://schemas.openxmlformats.org/officeDocument/2006/relationships/hyperlink" Target="https://www.olx.uz/d/obyavlenie/ofis-718-m-v-bts-forum-a-11-etazh-s-mebelyu-i-svoim-san-uzlom-ID4s4Dd.html" TargetMode="External"/><Relationship Id="rId176" Type="http://schemas.openxmlformats.org/officeDocument/2006/relationships/hyperlink" Target="https://www.olx.uz/d/obyavlenie/arenda-pomescheniya-290-m2-pod-lyuboy-vid-deyatelnosti-ID4oN3f.html" TargetMode="External"/><Relationship Id="rId197" Type="http://schemas.openxmlformats.org/officeDocument/2006/relationships/hyperlink" Target="https://www.olx.uz/d/obyavlenie/a-kodiriy-monument-muzhestva-sdam-v-arendu-biznes-tsentr-5-etazhey-iz-7-ID4l0bv.html" TargetMode="External"/><Relationship Id="rId341" Type="http://schemas.openxmlformats.org/officeDocument/2006/relationships/hyperlink" Target="https://overpass.kumi.systems/api/interpreter" TargetMode="External"/><Relationship Id="rId362" Type="http://schemas.openxmlformats.org/officeDocument/2006/relationships/hyperlink" Target="https://lex.uz/docs/-7024185" TargetMode="External"/><Relationship Id="rId383" Type="http://schemas.openxmlformats.org/officeDocument/2006/relationships/hyperlink" Target="https://valhalla1.openstreetmap.de/" TargetMode="External"/><Relationship Id="rId201" Type="http://schemas.openxmlformats.org/officeDocument/2006/relationships/hyperlink" Target="https://www.olx.uz/d/obyavlenie/vdol-dorogi-arenda-pod-lyuboy-biznets-110kv-m-orbodomzor-mechet-ID4tpq9.html" TargetMode="External"/><Relationship Id="rId222" Type="http://schemas.openxmlformats.org/officeDocument/2006/relationships/hyperlink" Target="https://frank.uz/en/news-en/the-tashkent-office-market-is-gaining-momentum/" TargetMode="External"/><Relationship Id="rId243" Type="http://schemas.openxmlformats.org/officeDocument/2006/relationships/hyperlink" Target="https://cmwp.uz/images/%D0%9E%D0%B1%D0%B7%D0%BE%D1%80_%D1%80%D1%8B%D0%BD%D0%BA%D0%B0_%D0%BF%D0%BE%20%D0%B8%D1%82%D0%BE%D0%B3%D0%B0%D0%BC%202025.pdf" TargetMode="External"/><Relationship Id="rId264" Type="http://schemas.openxmlformats.org/officeDocument/2006/relationships/hyperlink" Target="https://cmwp.uz/iq/klassifikaciia-ofisnoi-nedvizimosti-uzbekistana" TargetMode="External"/><Relationship Id="rId285" Type="http://schemas.openxmlformats.org/officeDocument/2006/relationships/hyperlink" Target="https://taxsummaries.pwc.com/republic-of-uzbekistan/corporate/withholding-taxes" TargetMode="External"/><Relationship Id="rId17" Type="http://schemas.openxmlformats.org/officeDocument/2006/relationships/hyperlink" Target="https://www.olx.uz/d/obyavlenie/prodaetsya-nezhiloe-pomescheniya-yunusabadskiy-r-n-bts-orient-1033m2-ID4riHj.html" TargetMode="External"/><Relationship Id="rId38" Type="http://schemas.openxmlformats.org/officeDocument/2006/relationships/hyperlink" Target="https://joymee.uz/announcements/465302" TargetMode="External"/><Relationship Id="rId59" Type="http://schemas.openxmlformats.org/officeDocument/2006/relationships/hyperlink" Target="https://uybor.uz/listings/1320252" TargetMode="External"/><Relationship Id="rId103" Type="http://schemas.openxmlformats.org/officeDocument/2006/relationships/hyperlink" Target="https://cbu.uz/ru/arkhiv-kursov-valyut/json/USD/2026-09-19/" TargetMode="External"/><Relationship Id="rId124" Type="http://schemas.openxmlformats.org/officeDocument/2006/relationships/hyperlink" Target="https://www.olx.uz/d/obyavlenie/sdayutsya-ofisnye-pomescheniya-na-bodomzore-mm-ID4t8tK.html" TargetMode="External"/><Relationship Id="rId310" Type="http://schemas.openxmlformats.org/officeDocument/2006/relationships/hyperlink" Target="https://www.gazeta.uz/oz/2024/10/18/tashkent-zoo/" TargetMode="External"/><Relationship Id="rId70" Type="http://schemas.openxmlformats.org/officeDocument/2006/relationships/hyperlink" Target="https://uybor.uz/listings/1321292" TargetMode="External"/><Relationship Id="rId91" Type="http://schemas.openxmlformats.org/officeDocument/2006/relationships/hyperlink" Target="https://cmwp.uz/en/sales/ofisnye-pomeshheniia" TargetMode="External"/><Relationship Id="rId145" Type="http://schemas.openxmlformats.org/officeDocument/2006/relationships/hyperlink" Target="https://www.olx.uz/d/obyavlenie/arenda-ofisov-v-it-park-ID4p9Sg.html" TargetMode="External"/><Relationship Id="rId166" Type="http://schemas.openxmlformats.org/officeDocument/2006/relationships/hyperlink" Target="https://www.olx.uz/d/obyavlenie/badamzar-redison-sdaetsya-v-arendu-pomeschenie-evro-ofis-170m2-ID4oGkq.html" TargetMode="External"/><Relationship Id="rId187" Type="http://schemas.openxmlformats.org/officeDocument/2006/relationships/hyperlink" Target="https://www.olx.uz/d/obyavlenie/sdaem-otdelno-stoyaschee-zdanie-pod-shkolu-ili-kliniku-yunusabad-sh83-ID49V0b.html" TargetMode="External"/><Relationship Id="rId331" Type="http://schemas.openxmlformats.org/officeDocument/2006/relationships/hyperlink" Target="https://thegroup.uz/en/dev-projects/bani-mira.html" TargetMode="External"/><Relationship Id="rId352" Type="http://schemas.openxmlformats.org/officeDocument/2006/relationships/hyperlink" Target="https://cmwp.uz/article/62" TargetMode="External"/><Relationship Id="rId373" Type="http://schemas.openxmlformats.org/officeDocument/2006/relationships/hyperlink" Target="https://nrm.uz/contentf?doc=549482_sanitarno-gigienicheskie_trebovaniya_dlya_predpriyatiy_obshchestvennogo_pitaniya_(sanpin_ruz_n_0309-14" TargetMode="External"/><Relationship Id="rId1" Type="http://schemas.openxmlformats.org/officeDocument/2006/relationships/hyperlink" Target="https://cbu.uz/en/arkhiv-kursov-valyut/json/USD/2026-09-19/" TargetMode="External"/><Relationship Id="rId212" Type="http://schemas.openxmlformats.org/officeDocument/2006/relationships/hyperlink" Target="https://www.olx.uz/d/obyavlenie/sdaetsya-v-arendu-ofisy-s-gotovymi-evroremontami-ID4axrB.html" TargetMode="External"/><Relationship Id="rId233" Type="http://schemas.openxmlformats.org/officeDocument/2006/relationships/hyperlink" Target="https://api.uybor.uz/api/v1/listings?limit=100&amp;page=1&amp;mode=search&amp;operationType__eq=rent&amp;category__eq=10&amp;region__eq=13&amp;order=upAt" TargetMode="External"/><Relationship Id="rId254" Type="http://schemas.openxmlformats.org/officeDocument/2006/relationships/hyperlink" Target="https://cmwp.uz/article/denis-sokolov-v-programme-tiif-2026-o-tom-cto-sozdaet-disbalans-na-rynke-nedvizimosti-taskenta" TargetMode="External"/><Relationship Id="rId28" Type="http://schemas.openxmlformats.org/officeDocument/2006/relationships/hyperlink" Target="https://www.olx.uz/d/obyavlenie/prodazha-gotovogo-zdaniya-v-yunusabadskom-rayone-ID4pVCd.html" TargetMode="External"/><Relationship Id="rId49" Type="http://schemas.openxmlformats.org/officeDocument/2006/relationships/hyperlink" Target="https://www.olx.uz/d/obyavlenie/kommercheskoe-pomeschenie-2100-m2-na-pervoy-linii-prosp-amira-temura-ID4kaOk.html" TargetMode="External"/><Relationship Id="rId114" Type="http://schemas.openxmlformats.org/officeDocument/2006/relationships/hyperlink" Target="https://www.olx.uz/d/obyavlenie/b-ts-na-ts-5-580m2-12-kabinetov-tsentr-goroda-ID46q98.html" TargetMode="External"/><Relationship Id="rId275" Type="http://schemas.openxmlformats.org/officeDocument/2006/relationships/hyperlink" Target="https://cmwp.uz/article/68" TargetMode="External"/><Relationship Id="rId296" Type="http://schemas.openxmlformats.org/officeDocument/2006/relationships/hyperlink" Target="https://cmwp.uz/article/valentin-kruglikov-glavnyi-inzener-departamenta-stroitelstva-cmwp-o-cene-resenii-v-stroitelstve" TargetMode="External"/><Relationship Id="rId300" Type="http://schemas.openxmlformats.org/officeDocument/2006/relationships/hyperlink" Target="https://service-eco.uz/remont-ofisov/" TargetMode="External"/><Relationship Id="rId60" Type="http://schemas.openxmlformats.org/officeDocument/2006/relationships/hyperlink" Target="https://realt24.uz/ru/listing/24745/" TargetMode="External"/><Relationship Id="rId81" Type="http://schemas.openxmlformats.org/officeDocument/2006/relationships/hyperlink" Target="https://uysavdocompany.uz/" TargetMode="External"/><Relationship Id="rId135" Type="http://schemas.openxmlformats.org/officeDocument/2006/relationships/hyperlink" Target="https://www.olx.uz/d/obyavlenie/250300-m-tayyor-ofislar-45-qavat-toshkent-markazi-ID4rAEK.html" TargetMode="External"/><Relationship Id="rId156" Type="http://schemas.openxmlformats.org/officeDocument/2006/relationships/hyperlink" Target="https://uybor.uz/listings/1321530" TargetMode="External"/><Relationship Id="rId177" Type="http://schemas.openxmlformats.org/officeDocument/2006/relationships/hyperlink" Target="https://www.olx.uz/d/obyavlenie/sdaetsya-kommercheskoe-pomeschenie-1-vaya-liniya-ID3tzLB.html" TargetMode="External"/><Relationship Id="rId198" Type="http://schemas.openxmlformats.org/officeDocument/2006/relationships/hyperlink" Target="https://www.olx.uz/d/obyavlenie/premium-ofis-ijaraga-beriladi-450-m-yunusobod-tumani-ID4qvKX.html" TargetMode="External"/><Relationship Id="rId321" Type="http://schemas.openxmlformats.org/officeDocument/2006/relationships/hyperlink" Target="https://talimtelekanali.uz/ru/ozbekiston-davlat-sanat-va-madaniyat-instituti-02-01-2025/" TargetMode="External"/><Relationship Id="rId342" Type="http://schemas.openxmlformats.org/officeDocument/2006/relationships/hyperlink" Target="https://nominatim.openstreetmap.org/reverse?format=jsonv2&amp;lat=41.348614&amp;lon=69.316418&amp;zoom=18" TargetMode="External"/><Relationship Id="rId363" Type="http://schemas.openxmlformats.org/officeDocument/2006/relationships/hyperlink" Target="https://lex.uz/docs/-7024185?ONDATE=24.06.2024" TargetMode="External"/><Relationship Id="rId384" Type="http://schemas.openxmlformats.org/officeDocument/2006/relationships/hyperlink" Target="https://nominatim.openstreetmap.org/" TargetMode="External"/><Relationship Id="rId202" Type="http://schemas.openxmlformats.org/officeDocument/2006/relationships/hyperlink" Target="https://www.olx.uz/d/obyavlenie/sdam-s-remontom-460m2-pod-ofis-yunusabad-badamzar-malika-nbu-g77-ID4pwdz.html" TargetMode="External"/><Relationship Id="rId223" Type="http://schemas.openxmlformats.org/officeDocument/2006/relationships/hyperlink" Target="https://cmwp.uz/iq" TargetMode="External"/><Relationship Id="rId244" Type="http://schemas.openxmlformats.org/officeDocument/2006/relationships/hyperlink" Target="https://cmwp.uz/images/2025_10_17_CMWP_%D0%9E%D1%84%D0%B8%D1%81%D1%8B_%D0%BE%D1%82%D1%80%D0%B0%D1%81%D0%BB%D0%B5%D0%B2%D0%BE%D0%B9%20%D1%81%D1%80%D0%B5%D0%B7_2025_vs_2024_%D0%A1%D0%90%D0%99%D0%A2.pdf" TargetMode="External"/><Relationship Id="rId18" Type="http://schemas.openxmlformats.org/officeDocument/2006/relationships/hyperlink" Target="https://uybor.uz/listings/1321506" TargetMode="External"/><Relationship Id="rId39" Type="http://schemas.openxmlformats.org/officeDocument/2006/relationships/hyperlink" Target="https://joymee.uz/announcements/404960" TargetMode="External"/><Relationship Id="rId265" Type="http://schemas.openxmlformats.org/officeDocument/2006/relationships/hyperlink" Target="https://cmwp.uz/images/%D0%9A%D0%BB%D0%B0%D1%81%D1%81%D0%B8%D1%84%D0%B8%D0%BA%D0%B0%D1%86%D0%B8%D1%8F%20%D0%BE%D1%84%D0%B8%D1%81%D0%BD%D0%BE%D0%B9%20%D0%BD%D0%B5%D0%B4%D0%B2%D0%B8%D0%B6%D0%B8%D0%BC%D0%BE%D1%81%D1%82%D0%B8_final.pdf" TargetMode="External"/><Relationship Id="rId286" Type="http://schemas.openxmlformats.org/officeDocument/2006/relationships/hyperlink" Target="https://buxgalter.uz/publish/doc/text212687_ustanovleny_minimalnye_stavki_arendnoy_platy_na_2026_god" TargetMode="External"/><Relationship Id="rId50" Type="http://schemas.openxmlformats.org/officeDocument/2006/relationships/hyperlink" Target="https://www.olx.uz/d/obyavlenie/ofisnoe-pomeschenie-830-m2-yunusabadskiy-rayon-orientir-posolstvo-ssha-ID4pZFM.html" TargetMode="External"/><Relationship Id="rId104" Type="http://schemas.openxmlformats.org/officeDocument/2006/relationships/hyperlink" Target="https://www.olx.uz/d/obyavlenie/sdaetsya-ofis-yunusabadskiy-r-n-badamzar-mechet-ID4lybZ.html" TargetMode="External"/><Relationship Id="rId125" Type="http://schemas.openxmlformats.org/officeDocument/2006/relationships/hyperlink" Target="https://joymee.uz/ru/announcements/515790" TargetMode="External"/><Relationship Id="rId146" Type="http://schemas.openxmlformats.org/officeDocument/2006/relationships/hyperlink" Target="https://www.olx.uz/d/obyavlenie/ofis-v-arendu-it-park-za-vygodnuyu-tsenu-novyy-biznes-tsentr-ID4qExL.html" TargetMode="External"/><Relationship Id="rId167" Type="http://schemas.openxmlformats.org/officeDocument/2006/relationships/hyperlink" Target="https://www.olx.uz/d/obyavlenie/arenda-pomescheniya-vdol-dorogi-500m2-or-r-ts6-prospekt-amir-temur-ID4sZVZ.html" TargetMode="External"/><Relationship Id="rId188" Type="http://schemas.openxmlformats.org/officeDocument/2006/relationships/hyperlink" Target="https://www.olx.uz/d/obyavlenie/badamzar-zdanie-s-remontom-2500m2-v-dolgosrochnuyu-arendu-ID4qNQS.html" TargetMode="External"/><Relationship Id="rId311" Type="http://schemas.openxmlformats.org/officeDocument/2006/relationships/hyperlink" Target="https://ru.wikipedia.org/wiki/&#1058;&#1072;&#1096;&#1082;&#1077;&#1085;&#1090;&#1089;&#1082;&#1080;&#1081;_&#1073;&#1086;&#1090;&#1072;&#1085;&#1080;&#1095;&#1077;&#1089;&#1082;&#1080;&#1081;_&#1089;&#1072;&#1076;" TargetMode="External"/><Relationship Id="rId332" Type="http://schemas.openxmlformats.org/officeDocument/2006/relationships/hyperlink" Target="https://thegroup.uz/en/dev-projects/the-grand-hamam.html" TargetMode="External"/><Relationship Id="rId353" Type="http://schemas.openxmlformats.org/officeDocument/2006/relationships/hyperlink" Target="https://www.spot.uz/ru/2024/07/17/street-retail/" TargetMode="External"/><Relationship Id="rId374" Type="http://schemas.openxmlformats.org/officeDocument/2006/relationships/hyperlink" Target="https://zamin.uz/en/uzbekistan/148258-what-is-the-procedure-for-obtaining-a-license-to-open-a-private-clinic.html" TargetMode="External"/><Relationship Id="rId71" Type="http://schemas.openxmlformats.org/officeDocument/2006/relationships/hyperlink" Target="https://e-auksion.uz/lot-view?lot_id=13445903" TargetMode="External"/><Relationship Id="rId92" Type="http://schemas.openxmlformats.org/officeDocument/2006/relationships/hyperlink" Target="https://cmwp.uz/sales/cambridge-residence" TargetMode="External"/><Relationship Id="rId213" Type="http://schemas.openxmlformats.org/officeDocument/2006/relationships/hyperlink" Target="https://www.olx.uz/d/obyavlenie/arenda-zdaniya-a-klassa-s-remontom-ofis-pomeschenie-ID47MpH.html" TargetMode="External"/><Relationship Id="rId234" Type="http://schemas.openxmlformats.org/officeDocument/2006/relationships/hyperlink" Target="https://api.joymee.uz/api/v1/announcement/?deal_type=2&amp;category=6" TargetMode="External"/><Relationship Id="rId2" Type="http://schemas.openxmlformats.org/officeDocument/2006/relationships/hyperlink" Target="https://api.uybor.uz/api/v1/listings?operationType__eq=sale&amp;category__eq=10" TargetMode="External"/><Relationship Id="rId29" Type="http://schemas.openxmlformats.org/officeDocument/2006/relationships/hyperlink" Target="https://uybor.uz/listings/1313798" TargetMode="External"/><Relationship Id="rId255" Type="http://schemas.openxmlformats.org/officeDocument/2006/relationships/hyperlink" Target="https://cmwp.uz/article/liliia-eremenko-ekspert-cmwp-o-tom-kak-formiruetsia-arendnaia-stavka-torgovoi-nedvizimosti-v-taskente" TargetMode="External"/><Relationship Id="rId276" Type="http://schemas.openxmlformats.org/officeDocument/2006/relationships/hyperlink" Target="https://lex.uz/ru/docs/4674893" TargetMode="External"/><Relationship Id="rId297" Type="http://schemas.openxmlformats.org/officeDocument/2006/relationships/hyperlink" Target="https://www.spot.uz/oz/2026/04/17/warehouse" TargetMode="External"/><Relationship Id="rId40" Type="http://schemas.openxmlformats.org/officeDocument/2006/relationships/hyperlink" Target="https://joymee.uz/announcements/475841" TargetMode="External"/><Relationship Id="rId115" Type="http://schemas.openxmlformats.org/officeDocument/2006/relationships/hyperlink" Target="https://www.olx.uz/d/obyavlenie/cdaetsya-pomeschenie-v-bts-orn-ts5-mechet-minor-400m2-n167-ID3U8Ih.html" TargetMode="External"/><Relationship Id="rId136" Type="http://schemas.openxmlformats.org/officeDocument/2006/relationships/hyperlink" Target="https://www.olx.uz/d/obyavlenie/slaetsya-nezhiloe-pomeschenie-v-bts-seul-plaza-ID4lfZw.html" TargetMode="External"/><Relationship Id="rId157" Type="http://schemas.openxmlformats.org/officeDocument/2006/relationships/hyperlink" Target="https://www.olx.uz/d/obyavlenie/arenda-pomescheniya-vdol-dorogi-or-badamzar-mechet-i-metro-110m-ID4tpjX.html" TargetMode="External"/><Relationship Id="rId178" Type="http://schemas.openxmlformats.org/officeDocument/2006/relationships/hyperlink" Target="https://uybor.uz/listings/1320803" TargetMode="External"/><Relationship Id="rId301" Type="http://schemas.openxmlformats.org/officeDocument/2006/relationships/hyperlink" Target="https://everestgroup.uz/2026/07/08/vrf-sistemy-kondiczionirovaniya-v-tashkente-vybor-bloki-i-stoimost/" TargetMode="External"/><Relationship Id="rId322" Type="http://schemas.openxmlformats.org/officeDocument/2006/relationships/hyperlink" Target="https://ru.wikipedia.org/wiki/&#1058;&#1072;&#1096;&#1082;&#1077;&#1085;&#1090;&#1089;&#1082;&#1080;&#1081;_&#1087;&#1077;&#1076;&#1080;&#1072;&#1090;&#1088;&#1080;&#1095;&#1077;&#1089;&#1082;&#1080;&#1081;_&#1084;&#1077;&#1076;&#1080;&#1094;&#1080;&#1085;&#1089;&#1082;&#1080;&#1081;_&#1080;&#1085;&#1089;&#1090;&#1080;&#1090;&#1091;&#1090;" TargetMode="External"/><Relationship Id="rId343" Type="http://schemas.openxmlformats.org/officeDocument/2006/relationships/hyperlink" Target="https://yandex.uz/maps/org/the_choyxona/193687795731/" TargetMode="External"/><Relationship Id="rId364" Type="http://schemas.openxmlformats.org/officeDocument/2006/relationships/hyperlink" Target="https://lex.uz/docs/4444165" TargetMode="External"/><Relationship Id="rId61" Type="http://schemas.openxmlformats.org/officeDocument/2006/relationships/hyperlink" Target="https://uybor.uz/listings/1321532" TargetMode="External"/><Relationship Id="rId82" Type="http://schemas.openxmlformats.org/officeDocument/2006/relationships/hyperlink" Target="https://www.olx.uz/nedvizhimost/kommercheskie-pomeshcheniya/prodazha/tashkent/?search%5Bdistrict_id%5D=25&amp;search%5Bfilter_float_total_area%3Afrom%5D=150" TargetMode="External"/><Relationship Id="rId199" Type="http://schemas.openxmlformats.org/officeDocument/2006/relationships/hyperlink" Target="https://www.olx.uz/d/obyavlenie/arenda-pod-ofis-ili-sad-uchastka-275kv-m-2-5-sotyh-2000u-e-1-liniya-ID4tqfg.html" TargetMode="External"/><Relationship Id="rId203" Type="http://schemas.openxmlformats.org/officeDocument/2006/relationships/hyperlink" Target="https://www.olx.uz/d/obyavlenie/ofis-580m2-v-biznes-tsentre-v-storone-minor-metro-ID4mTnI.html" TargetMode="External"/><Relationship Id="rId19" Type="http://schemas.openxmlformats.org/officeDocument/2006/relationships/hyperlink" Target="https://www.olx.uz/d/obyavlenie/biznes-tsentr-prodazha-i-arenda-ID4rT1a.html" TargetMode="External"/><Relationship Id="rId224" Type="http://schemas.openxmlformats.org/officeDocument/2006/relationships/hyperlink" Target="https://www.afisha.uz/ru/gorod/2020/06/18/onyx" TargetMode="External"/><Relationship Id="rId245" Type="http://schemas.openxmlformats.org/officeDocument/2006/relationships/hyperlink" Target="https://www.spot.uz/ru/2025/10/21/cmwp-office/" TargetMode="External"/><Relationship Id="rId266" Type="http://schemas.openxmlformats.org/officeDocument/2006/relationships/hyperlink" Target="https://cbu.uz/ru/press_center/releases/4540150/" TargetMode="External"/><Relationship Id="rId287" Type="http://schemas.openxmlformats.org/officeDocument/2006/relationships/hyperlink" Target="https://buxgalter.uz/publish/doc/text212719_utverjdeny_povyshayushchie_koefficienty_k_minimalnym_stavkam_arendnoy_platy_dlya_tashkenta_na_2026_god" TargetMode="External"/><Relationship Id="rId30" Type="http://schemas.openxmlformats.org/officeDocument/2006/relationships/hyperlink" Target="https://uybor.uz/listings/1319548" TargetMode="External"/><Relationship Id="rId105" Type="http://schemas.openxmlformats.org/officeDocument/2006/relationships/hyperlink" Target="https://www.olx.uz/d/obyavlenie/sdayu-ofis-1-liniya-360m2-10-komnat-open-space-badamzar-ID4qWc2.html" TargetMode="External"/><Relationship Id="rId126" Type="http://schemas.openxmlformats.org/officeDocument/2006/relationships/hyperlink" Target="https://www.olx.uz/d/obyavlenie/sdaetsya-ofisnoe-pomeschenie-v-yunusabade-184-m-ID4b4Tz.html" TargetMode="External"/><Relationship Id="rId147" Type="http://schemas.openxmlformats.org/officeDocument/2006/relationships/hyperlink" Target="https://www.olx.uz/d/obyavlenie/arenda-pomescheniya-it-park-933m2-ID4c0bw.html" TargetMode="External"/><Relationship Id="rId168" Type="http://schemas.openxmlformats.org/officeDocument/2006/relationships/hyperlink" Target="https://www.olx.uz/d/obyavlenie/sdam-v-arendu-pomeschenie-vdol-dorogi-metro-shahristan-ul-amira-t-sh83-ID4gh1F.html" TargetMode="External"/><Relationship Id="rId312" Type="http://schemas.openxmlformats.org/officeDocument/2006/relationships/hyperlink" Target="https://zamon.uz/uz/2026/08/08/ozbekistonda-botanika-boglariga-tashriflar-soni-38-barobarga-oshdi" TargetMode="External"/><Relationship Id="rId333" Type="http://schemas.openxmlformats.org/officeDocument/2006/relationships/hyperlink" Target="https://thegroup.uz/en/projects/the-choyxona.html" TargetMode="External"/><Relationship Id="rId354" Type="http://schemas.openxmlformats.org/officeDocument/2006/relationships/hyperlink" Target="https://cmwp.uz/images/ENG_2025_02_17_CMWP_Forecasts%202025.pdf" TargetMode="External"/><Relationship Id="rId51" Type="http://schemas.openxmlformats.org/officeDocument/2006/relationships/hyperlink" Target="https://www.olx.uz/d/obyavlenie/biznes-tsentr-1500m-pervaya-liniya-open-space-parkentskiy-makro-ID4mIEz.html" TargetMode="External"/><Relationship Id="rId72" Type="http://schemas.openxmlformats.org/officeDocument/2006/relationships/hyperlink" Target="https://e-auksion.uz/lot-view?lot_id=22287937" TargetMode="External"/><Relationship Id="rId93" Type="http://schemas.openxmlformats.org/officeDocument/2006/relationships/hyperlink" Target="https://cmwp.uz/sales/nur" TargetMode="External"/><Relationship Id="rId189" Type="http://schemas.openxmlformats.org/officeDocument/2006/relationships/hyperlink" Target="https://www.olx.uz/d/obyavlenie/arenda-otdelno-stoyaschaya-zdaniya-orientir-bodomzor-masdzhid-ID4d4tw.html" TargetMode="External"/><Relationship Id="rId375" Type="http://schemas.openxmlformats.org/officeDocument/2006/relationships/hyperlink" Target="https://my.gov.uz/ru/service/157" TargetMode="External"/><Relationship Id="rId3" Type="http://schemas.openxmlformats.org/officeDocument/2006/relationships/hyperlink" Target="https://api.joymee.uz/api/v1/announcement/" TargetMode="External"/><Relationship Id="rId214" Type="http://schemas.openxmlformats.org/officeDocument/2006/relationships/hyperlink" Target="https://www.olx.uz/d/obyavlenie/izhara-ofis-150m2-yunusobod16-ID3UxRZ.html" TargetMode="External"/><Relationship Id="rId235" Type="http://schemas.openxmlformats.org/officeDocument/2006/relationships/hyperlink" Target="https://cmwp.uz/arenda" TargetMode="External"/><Relationship Id="rId256" Type="http://schemas.openxmlformats.org/officeDocument/2006/relationships/hyperlink" Target="https://www.hospitalitynet.org/report/4131233/luxury-hotels-report-central-asia" TargetMode="External"/><Relationship Id="rId277" Type="http://schemas.openxmlformats.org/officeDocument/2006/relationships/hyperlink" Target="https://taxsummaries.pwc.com/republic-of-uzbekistan/corporate/other-taxes" TargetMode="External"/><Relationship Id="rId298" Type="http://schemas.openxmlformats.org/officeDocument/2006/relationships/hyperlink" Target="https://en.wikipedia.org/wiki/Nest_One" TargetMode="External"/><Relationship Id="rId116" Type="http://schemas.openxmlformats.org/officeDocument/2006/relationships/hyperlink" Target="https://www.olx.uz/d/obyavlenie/arenda-ofis-ts5-minor-200m2-ID455w5.html" TargetMode="External"/><Relationship Id="rId137" Type="http://schemas.openxmlformats.org/officeDocument/2006/relationships/hyperlink" Target="https://www.olx.uz/d/obyavlenie/sdaetsya-v-arendu-pomeschenie-v-b-ts-ot-500m2-do-3000m2-alayskiy-rynok-ID4j9VU.html" TargetMode="External"/><Relationship Id="rId158" Type="http://schemas.openxmlformats.org/officeDocument/2006/relationships/hyperlink" Target="https://www.olx.uz/d/obyavlenie/arenda-nezhiloe-330m2-or-r-badamzar-mechet-ID4tqIu.html" TargetMode="External"/><Relationship Id="rId302" Type="http://schemas.openxmlformats.org/officeDocument/2006/relationships/hyperlink" Target="https://nrg-bi.uz/uz-ru/special/offices-tashkent" TargetMode="External"/><Relationship Id="rId323" Type="http://schemas.openxmlformats.org/officeDocument/2006/relationships/hyperlink" Target="https://thebani.uz/" TargetMode="External"/><Relationship Id="rId344" Type="http://schemas.openxmlformats.org/officeDocument/2006/relationships/hyperlink" Target="https://2gis.uz/tashkent/firm/70000001061770279" TargetMode="External"/><Relationship Id="rId20" Type="http://schemas.openxmlformats.org/officeDocument/2006/relationships/hyperlink" Target="https://cmwp.uz/sales/ea-insurance" TargetMode="External"/><Relationship Id="rId41" Type="http://schemas.openxmlformats.org/officeDocument/2006/relationships/hyperlink" Target="https://joymee.uz/announcements/350716" TargetMode="External"/><Relationship Id="rId62" Type="http://schemas.openxmlformats.org/officeDocument/2006/relationships/hyperlink" Target="https://www.olx.uz/d/obyavlenie/ofis-87-m-na-16-etazhe-v-bts-zgg-ul-bobura-ID4sruH.html" TargetMode="External"/><Relationship Id="rId83" Type="http://schemas.openxmlformats.org/officeDocument/2006/relationships/hyperlink" Target="https://www.olx.uz/nedvizhimost/kommercheskie-pomeshcheniya/prodazha/tashkent/q-&#1073;&#1080;&#1079;&#1085;&#1077;&#1089;-&#1094;&#1077;&#1085;&#1090;&#1088;/" TargetMode="External"/><Relationship Id="rId179" Type="http://schemas.openxmlformats.org/officeDocument/2006/relationships/hyperlink" Target="https://www.olx.uz/d/obyavlenie/sdaetsya-v-arendu-tsokolnyy-etazh-biznes-tsentra-vozle-metro-ID4hWYx.html" TargetMode="External"/><Relationship Id="rId365" Type="http://schemas.openxmlformats.org/officeDocument/2006/relationships/hyperlink" Target="https://mc.uz/uploads/mcuz_9972494552682.pdf" TargetMode="External"/><Relationship Id="rId190" Type="http://schemas.openxmlformats.org/officeDocument/2006/relationships/hyperlink" Target="https://www.olx.uz/d/obyavlenie/arenda-zdaniya-1500m2-or-r-posolstvo-ameriki-6-kvartal-ID4snpI.html" TargetMode="External"/><Relationship Id="rId204" Type="http://schemas.openxmlformats.org/officeDocument/2006/relationships/hyperlink" Target="https://www.olx.uz/d/obyavlenie/ofis-580m2-v-bts-yunusabadskiy-rayon-m-minor-ID4qtDO.html" TargetMode="External"/><Relationship Id="rId225" Type="http://schemas.openxmlformats.org/officeDocument/2006/relationships/hyperlink" Target="https://yandex.uz/maps/org/alliance_business_center/195222843943/" TargetMode="External"/><Relationship Id="rId246" Type="http://schemas.openxmlformats.org/officeDocument/2006/relationships/hyperlink" Target="https://cmwp.uz/images/2025_03_24_CMWP_%D0%9F%D1%80%D0%BE%D0%B3%D0%BD%D0%BE%D0%B7%D1%8B%202025.pdf" TargetMode="External"/><Relationship Id="rId267" Type="http://schemas.openxmlformats.org/officeDocument/2006/relationships/hyperlink" Target="https://cbu.uz/ru/" TargetMode="External"/><Relationship Id="rId288" Type="http://schemas.openxmlformats.org/officeDocument/2006/relationships/hyperlink" Target="https://www.gazeta.uz/ru/2026/01/14/rental-rates/" TargetMode="External"/><Relationship Id="rId106" Type="http://schemas.openxmlformats.org/officeDocument/2006/relationships/hyperlink" Target="https://www.olx.uz/d/obyavlenie/sdaetsya-kommercheskoe-pomeschenie-nedaleko-ot-high-town-mall-mm-ID4rjwD.html" TargetMode="External"/><Relationship Id="rId127" Type="http://schemas.openxmlformats.org/officeDocument/2006/relationships/hyperlink" Target="https://www.olx.uz/d/obyavlenie/sdayutsya-pomeschenie-pod-ofis-v-yunusabadskom-rayone-ID2ExRz.html" TargetMode="External"/><Relationship Id="rId313" Type="http://schemas.openxmlformats.org/officeDocument/2006/relationships/hyperlink" Target="https://uzbbg.uz/ru/sahifalar-ru/prejskurant-na-vhod-v-botaniceskij-sad" TargetMode="External"/><Relationship Id="rId10" Type="http://schemas.openxmlformats.org/officeDocument/2006/relationships/hyperlink" Target="https://www.olx.uz/d/obyavlenie/prodazha-ofisnogo-etazha-350-kv-m-v-biznes-tsentre-yakkasarayskiy-r-n-ID4pZFF.html" TargetMode="External"/><Relationship Id="rId31" Type="http://schemas.openxmlformats.org/officeDocument/2006/relationships/hyperlink" Target="https://joymee.uz/announcements/250676" TargetMode="External"/><Relationship Id="rId52" Type="http://schemas.openxmlformats.org/officeDocument/2006/relationships/hyperlink" Target="https://www.olx.uz/d/obyavlenie/prodaetsya-3900m-zdaniya-vdol-dorogi-1-liniya-ts5-alayskiy-ID4qKB9.html" TargetMode="External"/><Relationship Id="rId73" Type="http://schemas.openxmlformats.org/officeDocument/2006/relationships/hyperlink" Target="https://e-auksion.uz/lot-view?lot_id=18994211" TargetMode="External"/><Relationship Id="rId94" Type="http://schemas.openxmlformats.org/officeDocument/2006/relationships/hyperlink" Target="https://cmwp.uz/en/article/41" TargetMode="External"/><Relationship Id="rId148" Type="http://schemas.openxmlformats.org/officeDocument/2006/relationships/hyperlink" Target="https://uybor.uz/listings/1319146" TargetMode="External"/><Relationship Id="rId169" Type="http://schemas.openxmlformats.org/officeDocument/2006/relationships/hyperlink" Target="https://www.olx.uz/d/obyavlenie/gotovyy-restoran-500-m2-na-yunusabade-gidromedtsentr-ID4sP5R.html" TargetMode="External"/><Relationship Id="rId334" Type="http://schemas.openxmlformats.org/officeDocument/2006/relationships/hyperlink" Target="https://thegroup.uz/en/news.html" TargetMode="External"/><Relationship Id="rId355" Type="http://schemas.openxmlformats.org/officeDocument/2006/relationships/hyperlink" Target="https://uz.kursiv.media/en/2025-12-29/cmwp-tashkent-retail-property-market-remains-undersupplied/" TargetMode="External"/><Relationship Id="rId376" Type="http://schemas.openxmlformats.org/officeDocument/2006/relationships/hyperlink" Target="https://cbu.uz/ru/services/government/70352/" TargetMode="External"/><Relationship Id="rId4" Type="http://schemas.openxmlformats.org/officeDocument/2006/relationships/hyperlink" Target="https://joymee.uz/announcements/%3cid" TargetMode="External"/><Relationship Id="rId180" Type="http://schemas.openxmlformats.org/officeDocument/2006/relationships/hyperlink" Target="https://www.olx.uz/d/obyavlenie/arenda-pomescheniya-na-tsokolnom-etazhe-orientir-posolstvo-ssha-ID4tdpi.html" TargetMode="External"/><Relationship Id="rId215" Type="http://schemas.openxmlformats.org/officeDocument/2006/relationships/hyperlink" Target="https://joymee.uz/ru/announcements/454254" TargetMode="External"/><Relationship Id="rId236" Type="http://schemas.openxmlformats.org/officeDocument/2006/relationships/hyperlink" Target="https://cmwp.uz/en/arenda/ofisnye-pomeshheniia" TargetMode="External"/><Relationship Id="rId257" Type="http://schemas.openxmlformats.org/officeDocument/2006/relationships/hyperlink" Target="https://cmwp.uz/images/CMWP_%D0%9E%D0%B1%D0%B7%D0%BE%D1%80_%D0%93%D0%BE%D1%81%D1%82%D0%B8%D0%BD%D0%B8%D1%87%D0%BD%D1%8B%D0%B9%20%D1%80%D1%8B%D0%BD%D0%BE%D0%BA_%D0%A6%D0%90_%D1%84%D0%B8%D0%BD%D0%B0%D0%BB.pdf" TargetMode="External"/><Relationship Id="rId278" Type="http://schemas.openxmlformats.org/officeDocument/2006/relationships/hyperlink" Target="https://www.ey.com/content/dam/ey-unified-site/ey-com/en-uz/tax-alerts/2026/01/documents/ey-uz-tax-updates-effective-from-2026.pdf" TargetMode="External"/><Relationship Id="rId303" Type="http://schemas.openxmlformats.org/officeDocument/2006/relationships/hyperlink" Target="https://www.gazeta.uz/ru/2022/06/16/tashkent-index/" TargetMode="External"/><Relationship Id="rId42" Type="http://schemas.openxmlformats.org/officeDocument/2006/relationships/hyperlink" Target="https://www.olx.uz/d/obyavlenie/prodaetsya-nezhiloe-pomescheniya-or-r-metro-shahristanskaya-ulitsa-amir-temur-ID4slbb.html" TargetMode="External"/><Relationship Id="rId84" Type="http://schemas.openxmlformats.org/officeDocument/2006/relationships/hyperlink" Target="https://api.uybor.uz/api/v1/listings?mode=search&amp;limit=50&amp;page=1..3&amp;operationType__eq=sale&amp;category__eq=10" TargetMode="External"/><Relationship Id="rId138" Type="http://schemas.openxmlformats.org/officeDocument/2006/relationships/hyperlink" Target="https://www.olx.uz/d/obyavlenie/arneda-v-prestizhnom-biznes-tsentre-na-alayskom-sdelayut-remont-pod-vas-ID4qQwW.html" TargetMode="External"/><Relationship Id="rId345" Type="http://schemas.openxmlformats.org/officeDocument/2006/relationships/hyperlink" Target="https://repost.uz/the-choyxona" TargetMode="External"/><Relationship Id="rId191" Type="http://schemas.openxmlformats.org/officeDocument/2006/relationships/hyperlink" Target="https://www.olx.uz/d/obyavlenie/arenda-otdelno-stoyashaya-zdaniya-1-liniya-orientir-gidromedtsentr-ID4jtJJ.html" TargetMode="External"/><Relationship Id="rId205" Type="http://schemas.openxmlformats.org/officeDocument/2006/relationships/hyperlink" Target="https://www.olx.uz/d/obyavlenie/arenda-580m2-ofisnoe-pomeschenie-v-bts-ID4s44k.html" TargetMode="External"/><Relationship Id="rId247" Type="http://schemas.openxmlformats.org/officeDocument/2006/relationships/hyperlink" Target="https://www.spot.uz/ru/2025/02/19/office-tashkent" TargetMode="External"/><Relationship Id="rId107" Type="http://schemas.openxmlformats.org/officeDocument/2006/relationships/hyperlink" Target="https://www.olx.uz/d/obyavlenie/sdaetsya-nezhiloe-pomeschenie-358-kv-m-or-r-ul-chinobod-yunusabadskiy-r-n-ID4qCv7.html" TargetMode="External"/><Relationship Id="rId289" Type="http://schemas.openxmlformats.org/officeDocument/2006/relationships/hyperlink" Target="https://lex.uz/ru/docs/4680955" TargetMode="External"/><Relationship Id="rId11" Type="http://schemas.openxmlformats.org/officeDocument/2006/relationships/hyperlink" Target="https://www.olx.uz/d/obyavlenie/prodaetsya-tselyy-etazh-s-arendatorom-the-business-park-ID4gGPc.html" TargetMode="External"/><Relationship Id="rId53" Type="http://schemas.openxmlformats.org/officeDocument/2006/relationships/hyperlink" Target="https://joymee.uz/announcements/448383" TargetMode="External"/><Relationship Id="rId149" Type="http://schemas.openxmlformats.org/officeDocument/2006/relationships/hyperlink" Target="https://www.olx.uz/d/obyavlenie/arenda-v-biznes-tsentre-trilliant-bez-komissii-ID4pCsJ.html" TargetMode="External"/><Relationship Id="rId314" Type="http://schemas.openxmlformats.org/officeDocument/2006/relationships/hyperlink" Target="https://www.gazeta.uz/ru/2023/10/16/botanical-gardens/" TargetMode="External"/><Relationship Id="rId356" Type="http://schemas.openxmlformats.org/officeDocument/2006/relationships/hyperlink" Target="https://realting.uz/tashkent/property-to-rent/restaurants" TargetMode="External"/><Relationship Id="rId95" Type="http://schemas.openxmlformats.org/officeDocument/2006/relationships/hyperlink" Target="https://realting.uz/tashkent/commercial/offices" TargetMode="External"/><Relationship Id="rId160" Type="http://schemas.openxmlformats.org/officeDocument/2006/relationships/hyperlink" Target="https://www.olx.uz/d/obyavlenie/pervyy-etazh-420m2-biznes-tsentr-vdol-dorogi-idealno-pod-avtosalon-f88-ID4pwqh.html" TargetMode="External"/><Relationship Id="rId216" Type="http://schemas.openxmlformats.org/officeDocument/2006/relationships/hyperlink" Target="https://uybor.uz/listings/1319458" TargetMode="External"/><Relationship Id="rId258" Type="http://schemas.openxmlformats.org/officeDocument/2006/relationships/hyperlink" Target="https://cmwp.uz/images/RUS_Hospitality_Central%20Asia_2025.pdf" TargetMode="External"/><Relationship Id="rId22" Type="http://schemas.openxmlformats.org/officeDocument/2006/relationships/hyperlink" Target="https://www.olx.uz/d/obyavlenie/biznes-tsentr-na-mirabadskom-ID48A1R.html" TargetMode="External"/><Relationship Id="rId64" Type="http://schemas.openxmlformats.org/officeDocument/2006/relationships/hyperlink" Target="https://uybor.uz/listings/1268973" TargetMode="External"/><Relationship Id="rId118" Type="http://schemas.openxmlformats.org/officeDocument/2006/relationships/hyperlink" Target="https://www.olx.uz/d/obyavlenie/arenda-ofis-minor-mechet-316-6-kv-m-ID4kuep.html" TargetMode="External"/><Relationship Id="rId325" Type="http://schemas.openxmlformats.org/officeDocument/2006/relationships/hyperlink" Target="https://thebani.uz/en/prices/" TargetMode="External"/><Relationship Id="rId367" Type="http://schemas.openxmlformats.org/officeDocument/2006/relationships/hyperlink" Target="https://lex.uz/docs/-6920040" TargetMode="External"/><Relationship Id="rId171" Type="http://schemas.openxmlformats.org/officeDocument/2006/relationships/hyperlink" Target="https://www.olx.uz/d/obyavlenie/arenda-kafe-v-prestizhnom-rayone-256m2-ID4fATZ.html" TargetMode="External"/><Relationship Id="rId227" Type="http://schemas.openxmlformats.org/officeDocument/2006/relationships/hyperlink" Target="https://www.uzomanbc.uz/" TargetMode="External"/><Relationship Id="rId269" Type="http://schemas.openxmlformats.org/officeDocument/2006/relationships/hyperlink" Target="https://cbu.uz/ru/statistics/dks/4248563/" TargetMode="External"/><Relationship Id="rId33" Type="http://schemas.openxmlformats.org/officeDocument/2006/relationships/hyperlink" Target="https://www.olx.uz/d/obyavlenie/prodaetsya-ne-zhiloe-pomescheniya-yunsabadskiy-rayon-or-r-posolstvo-ssha-ID4f10j.html" TargetMode="External"/><Relationship Id="rId129" Type="http://schemas.openxmlformats.org/officeDocument/2006/relationships/hyperlink" Target="https://www.olx.uz/d/obyavlenie/yunus-abad-16-y-kvartal-ofis-210m2-r23-ID4tmUB.html" TargetMode="External"/><Relationship Id="rId280" Type="http://schemas.openxmlformats.org/officeDocument/2006/relationships/hyperlink" Target="https://www.spot.uz/ru/2026/01/07/property-tax-2026/" TargetMode="External"/><Relationship Id="rId336" Type="http://schemas.openxmlformats.org/officeDocument/2006/relationships/hyperlink" Target="https://www.spot.uz/ru/2026/05/04/the-bani/" TargetMode="External"/><Relationship Id="rId75" Type="http://schemas.openxmlformats.org/officeDocument/2006/relationships/hyperlink" Target="https://e-auksion.uz/lot-view?lot_id=19662471" TargetMode="External"/><Relationship Id="rId140" Type="http://schemas.openxmlformats.org/officeDocument/2006/relationships/hyperlink" Target="https://cmwp.uz/arenda/dim-tower" TargetMode="External"/><Relationship Id="rId182" Type="http://schemas.openxmlformats.org/officeDocument/2006/relationships/hyperlink" Target="https://www.olx.uz/d/obyavlenie/arenda-pomescheniya-v-tsentre-goroda-otd-stoyaschee-zdanie-badamzar-195m2-ID4t4Y2.html" TargetMode="External"/><Relationship Id="rId378" Type="http://schemas.openxmlformats.org/officeDocument/2006/relationships/hyperlink" Target="https://en.wikipedia.org/wiki/IT_Park_Uzbekistan" TargetMode="External"/><Relationship Id="rId6" Type="http://schemas.openxmlformats.org/officeDocument/2006/relationships/hyperlink" Target="https://realt24.uz/ru/listing/24838/" TargetMode="External"/><Relationship Id="rId238" Type="http://schemas.openxmlformats.org/officeDocument/2006/relationships/hyperlink" Target="https://t.me/s/arenda_office_tashkent" TargetMode="External"/><Relationship Id="rId291" Type="http://schemas.openxmlformats.org/officeDocument/2006/relationships/hyperlink" Target="https://podrobno.uz/cat/obchestvo/v-uzbekistane-izmenilsya-razmer-gosposhliny-pri-kuple-prodazhe-nedvizhimosti-i-avto-/" TargetMode="External"/><Relationship Id="rId305" Type="http://schemas.openxmlformats.org/officeDocument/2006/relationships/hyperlink" Target="https://www.norma.uz/novoe_v_zakonodatelstve/kak_postavit_na_uchet_v_nalogovoy_dogovor_arendy" TargetMode="External"/><Relationship Id="rId347" Type="http://schemas.openxmlformats.org/officeDocument/2006/relationships/hyperlink" Target="https://2gis.uz/tashkent/firm/70000001063087809" TargetMode="External"/><Relationship Id="rId44" Type="http://schemas.openxmlformats.org/officeDocument/2006/relationships/hyperlink" Target="https://www.olx.uz/d/obyavlenie/metro-minor-prodaetsya-nezhiloy-novostroyke-ID4f6bq.html" TargetMode="External"/><Relationship Id="rId86" Type="http://schemas.openxmlformats.org/officeDocument/2006/relationships/hyperlink" Target="https://api.joymee.uz/api/v1/announcement/?category=10&amp;district=199&amp;min_area=150" TargetMode="External"/><Relationship Id="rId151" Type="http://schemas.openxmlformats.org/officeDocument/2006/relationships/hyperlink" Target="https://cmwp.uz/arenda/trilliant-1" TargetMode="External"/><Relationship Id="rId193" Type="http://schemas.openxmlformats.org/officeDocument/2006/relationships/hyperlink" Target="https://joymee.uz/ru/announcements/454269" TargetMode="External"/><Relationship Id="rId207" Type="http://schemas.openxmlformats.org/officeDocument/2006/relationships/hyperlink" Target="https://www.olx.uz/" TargetMode="External"/><Relationship Id="rId249" Type="http://schemas.openxmlformats.org/officeDocument/2006/relationships/hyperlink" Target="https://cmwp.uz/article/43" TargetMode="External"/><Relationship Id="rId13" Type="http://schemas.openxmlformats.org/officeDocument/2006/relationships/hyperlink" Target="https://www.olx.uz/d/obyavlenie/prodaetsya-evro-ofis-s-gotovym-arendatorom-biznes-tsentr-or-ts-6-ID4sxDr.html" TargetMode="External"/><Relationship Id="rId109" Type="http://schemas.openxmlformats.org/officeDocument/2006/relationships/hyperlink" Target="https://www.olx.uz/d/obyavlenie/arenda-3200m2-idealno-pod-it-logistiku-yunusabad-metro-shahristanskaya-ID4jThy.html" TargetMode="External"/><Relationship Id="rId260" Type="http://schemas.openxmlformats.org/officeDocument/2006/relationships/hyperlink" Target="https://www.costar.com/article/565418144/" TargetMode="External"/><Relationship Id="rId316" Type="http://schemas.openxmlformats.org/officeDocument/2006/relationships/hyperlink" Target="https://www.spot.uz/ru/2025/10/21/it-park-expansion/" TargetMode="External"/><Relationship Id="rId55" Type="http://schemas.openxmlformats.org/officeDocument/2006/relationships/hyperlink" Target="https://joymee.uz/announcements/467598" TargetMode="External"/><Relationship Id="rId97" Type="http://schemas.openxmlformats.org/officeDocument/2006/relationships/hyperlink" Target="https://domtut.uz/commerce" TargetMode="External"/><Relationship Id="rId120" Type="http://schemas.openxmlformats.org/officeDocument/2006/relationships/hyperlink" Target="https://www.olx.uz/d/obyavlenie/sdam-pomeschenie-v-topovoe-lokatsii-metro-minor-ts5-ulitsa-osie-v-bts-sh83-ID4m5XP.html" TargetMode="External"/><Relationship Id="rId358" Type="http://schemas.openxmlformats.org/officeDocument/2006/relationships/hyperlink" Target="https://www.spot.uz/ru/2025/10/06/coworking/" TargetMode="External"/><Relationship Id="rId162" Type="http://schemas.openxmlformats.org/officeDocument/2006/relationships/hyperlink" Target="https://www.olx.uz/d/obyavlenie/novomoskovskaya-sdaetsya-v-arendu-pomeschenie-vdol-dorogi-369m2-ID41zCP.html" TargetMode="External"/><Relationship Id="rId218" Type="http://schemas.openxmlformats.org/officeDocument/2006/relationships/hyperlink" Target="https://joymee.uz/ru/announcements/454219" TargetMode="External"/><Relationship Id="rId271" Type="http://schemas.openxmlformats.org/officeDocument/2006/relationships/hyperlink" Target="https://cbu.uz/ru/statistics/dks/4248572/" TargetMode="External"/><Relationship Id="rId24" Type="http://schemas.openxmlformats.org/officeDocument/2006/relationships/hyperlink" Target="https://www.olx.uz/d/obyavlenie/prodaetsya-gotovaya-zdaniya-vdol-dorogi-biznes-tsentr-yakkasaray-ID4qVPm.html" TargetMode="External"/><Relationship Id="rId66" Type="http://schemas.openxmlformats.org/officeDocument/2006/relationships/hyperlink" Target="https://www.olx.uz/d/obyavlenie/prodam-biznes-tsentr-8000m2-a-klassa-s-gotovymi-arendatorami-ID4rmq7.html" TargetMode="External"/><Relationship Id="rId131" Type="http://schemas.openxmlformats.org/officeDocument/2006/relationships/hyperlink" Target="https://www.olx.uz/d/obyavlenie/nova-plazada-100-m-ofis-7-qavat-yunusobod-ID4sDcR.html" TargetMode="External"/><Relationship Id="rId327" Type="http://schemas.openxmlformats.org/officeDocument/2006/relationships/hyperlink" Target="https://www.afisha.uz/ru/gorod/2024/08/06/the-bani-telmana" TargetMode="External"/><Relationship Id="rId369" Type="http://schemas.openxmlformats.org/officeDocument/2006/relationships/hyperlink" Target="https://lex.uz/docs/-7282249" TargetMode="External"/><Relationship Id="rId173" Type="http://schemas.openxmlformats.org/officeDocument/2006/relationships/hyperlink" Target="https://www.olx.uz/d/obyavlenie/tts-high-town-nezhiloe-pomeschenie-604kv-m-pervaya-liniya-top-lokatsiya-ID4tl17.html" TargetMode="External"/><Relationship Id="rId229" Type="http://schemas.openxmlformats.org/officeDocument/2006/relationships/hyperlink" Target="https://www.goldenpages.uz/en/company/?Id=11772" TargetMode="External"/><Relationship Id="rId380" Type="http://schemas.openxmlformats.org/officeDocument/2006/relationships/hyperlink" Target="https://caseadvisory.uz/botanica/assets/presentation-uz.pdf" TargetMode="External"/><Relationship Id="rId240" Type="http://schemas.openxmlformats.org/officeDocument/2006/relationships/hyperlink" Target="https://t.me/CMWPUz/763" TargetMode="External"/><Relationship Id="rId35" Type="http://schemas.openxmlformats.org/officeDocument/2006/relationships/hyperlink" Target="https://joymee.uz/announcements/262194" TargetMode="External"/><Relationship Id="rId77" Type="http://schemas.openxmlformats.org/officeDocument/2006/relationships/hyperlink" Target="https://e-auksion.uz/lot-view?lot_id=25451463" TargetMode="External"/><Relationship Id="rId100" Type="http://schemas.openxmlformats.org/officeDocument/2006/relationships/hyperlink" Target="https://e-auksion.uz/api/front/lots" TargetMode="External"/><Relationship Id="rId282" Type="http://schemas.openxmlformats.org/officeDocument/2006/relationships/hyperlink" Target="https://buxgalter.uz/publish/doc/text212996_utverjdeny_koefficienty_k_zemelnomu_nalogu_po_rayonam_tashkenta_na_2026_god" TargetMode="External"/><Relationship Id="rId338" Type="http://schemas.openxmlformats.org/officeDocument/2006/relationships/hyperlink" Target="https://www.spot.uz/ru/2026/09/11/tashkent" TargetMode="External"/><Relationship Id="rId8" Type="http://schemas.openxmlformats.org/officeDocument/2006/relationships/hyperlink" Target="https://joymee.uz/announcements/221184" TargetMode="External"/><Relationship Id="rId142" Type="http://schemas.openxmlformats.org/officeDocument/2006/relationships/hyperlink" Target="https://cmwp.uz/arenda/c-space-yunusabad" TargetMode="External"/><Relationship Id="rId184" Type="http://schemas.openxmlformats.org/officeDocument/2006/relationships/hyperlink" Target="https://joymee.uz/ru/announcements/475055" TargetMode="External"/><Relationship Id="rId251" Type="http://schemas.openxmlformats.org/officeDocument/2006/relationships/hyperlink" Target="https://realting.uz/news/where-is-it-profitable-to-rent-an-office-in-tashkent" TargetMode="External"/><Relationship Id="rId46" Type="http://schemas.openxmlformats.org/officeDocument/2006/relationships/hyperlink" Target="https://www.olx.uz/d/obyavlenie/prodazha-pomescheniya-s-arendatorom-5500-256m2-or-r-minor-zhk-kazahstan-ID4sDfY.html" TargetMode="External"/><Relationship Id="rId293" Type="http://schemas.openxmlformats.org/officeDocument/2006/relationships/hyperlink" Target="https://www.ey.com/en_uz/technical/tax-alerts/2026/05/market-value-real-estate-2026" TargetMode="External"/><Relationship Id="rId307" Type="http://schemas.openxmlformats.org/officeDocument/2006/relationships/hyperlink" Target="https://blog.salomuy.uz/ru/articles/5/200248" TargetMode="External"/><Relationship Id="rId349" Type="http://schemas.openxmlformats.org/officeDocument/2006/relationships/hyperlink" Target="https://www.trip.com/hotels/tashkent-hotel-detail-77320458/frankfort/" TargetMode="External"/><Relationship Id="rId88" Type="http://schemas.openxmlformats.org/officeDocument/2006/relationships/hyperlink" Target="https://api.joymee.uz/api/v1/announcement/%3cid" TargetMode="External"/><Relationship Id="rId111" Type="http://schemas.openxmlformats.org/officeDocument/2006/relationships/hyperlink" Target="https://www.olx.uz/d/obyavlenie/sdaetsya-v-arendu-ili-prodaetsya-kommercheskoe-pomeschenie-v-biznes-tsentre-ID4srCi.html" TargetMode="External"/><Relationship Id="rId153" Type="http://schemas.openxmlformats.org/officeDocument/2006/relationships/hyperlink" Target="https://cmwp.uz/arenda/infinity" TargetMode="External"/><Relationship Id="rId195" Type="http://schemas.openxmlformats.org/officeDocument/2006/relationships/hyperlink" Target="https://joymee.uz/ru/announcements/538434" TargetMode="External"/><Relationship Id="rId209" Type="http://schemas.openxmlformats.org/officeDocument/2006/relationships/hyperlink" Target="https://www.olx.uz/d/obyavlenie/sdaetsya-zdanie-2000m2-orn-zoopark-n300-ID4t5y1.html" TargetMode="External"/><Relationship Id="rId360" Type="http://schemas.openxmlformats.org/officeDocument/2006/relationships/hyperlink" Target="https://www.gazeta.uz/ru/2023/08/03/travel/" TargetMode="External"/><Relationship Id="rId220" Type="http://schemas.openxmlformats.org/officeDocument/2006/relationships/hyperlink" Target="https://www.spot.uz/ru/2026/09/11/real-estate" TargetMode="External"/><Relationship Id="rId15" Type="http://schemas.openxmlformats.org/officeDocument/2006/relationships/hyperlink" Target="https://uybor.uz/listings/1321476" TargetMode="External"/><Relationship Id="rId57" Type="http://schemas.openxmlformats.org/officeDocument/2006/relationships/hyperlink" Target="https://joymee.uz/announcements/355692" TargetMode="External"/><Relationship Id="rId262" Type="http://schemas.openxmlformats.org/officeDocument/2006/relationships/hyperlink" Target="https://cmwp.uz/article/avtorskaia-kolonka-eksperta-cmwp-uzbekistan-denisa-sokolova-o-mnogofunkcionalnyx-kompleksax-proslogo-nastoiashhego-budushhego" TargetMode="External"/><Relationship Id="rId318" Type="http://schemas.openxmlformats.org/officeDocument/2006/relationships/hyperlink" Target="https://tax-legal.uz/it-park/" TargetMode="External"/><Relationship Id="rId99" Type="http://schemas.openxmlformats.org/officeDocument/2006/relationships/hyperlink" Target="https://e-auksion.uz/lots?group=1&amp;category=1&amp;region=1&amp;area=5&amp;index=2" TargetMode="External"/><Relationship Id="rId122" Type="http://schemas.openxmlformats.org/officeDocument/2006/relationships/hyperlink" Target="https://www.olx.uz/d/obyavlenie/srochno-sdaetsya-ofis-250-m-v-ts5-gotovyy-remont-parkovka-ID4thA1.html" TargetMode="External"/><Relationship Id="rId164" Type="http://schemas.openxmlformats.org/officeDocument/2006/relationships/hyperlink" Target="https://www.olx.uz/d/obyavlenie/ul-osie-novomoskovskaya-sdaetsya-v-arendu-pomeschenie-vdol-dorogi-252m2-ID4dzRF.html" TargetMode="External"/><Relationship Id="rId371" Type="http://schemas.openxmlformats.org/officeDocument/2006/relationships/hyperlink" Target="https://lex.uz/docs/-73379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2"/>
  <sheetViews>
    <sheetView tabSelected="1" workbookViewId="0"/>
  </sheetViews>
  <sheetFormatPr baseColWidth="10" defaultColWidth="8.83203125" defaultRowHeight="15" x14ac:dyDescent="0.2"/>
  <cols>
    <col min="1" max="1" width="125" customWidth="1"/>
  </cols>
  <sheetData>
    <row r="1" spans="1:1" ht="19" x14ac:dyDescent="0.2">
      <c r="A1" s="1" t="s">
        <v>0</v>
      </c>
    </row>
    <row r="2" spans="1:1" x14ac:dyDescent="0.2">
      <c r="A2" s="2" t="s">
        <v>1</v>
      </c>
    </row>
    <row r="3" spans="1:1" x14ac:dyDescent="0.2">
      <c r="A3" s="2"/>
    </row>
    <row r="4" spans="1:1" x14ac:dyDescent="0.2">
      <c r="A4" s="3" t="s">
        <v>2</v>
      </c>
    </row>
    <row r="5" spans="1:1" x14ac:dyDescent="0.2">
      <c r="A5" s="2" t="s">
        <v>3</v>
      </c>
    </row>
    <row r="6" spans="1:1" x14ac:dyDescent="0.2">
      <c r="A6" s="2" t="s">
        <v>4</v>
      </c>
    </row>
    <row r="7" spans="1:1" ht="29" x14ac:dyDescent="0.2">
      <c r="A7" s="2" t="s">
        <v>5</v>
      </c>
    </row>
    <row r="8" spans="1:1" x14ac:dyDescent="0.2">
      <c r="A8" s="2" t="s">
        <v>6</v>
      </c>
    </row>
    <row r="9" spans="1:1" x14ac:dyDescent="0.2">
      <c r="A9" s="2" t="s">
        <v>7</v>
      </c>
    </row>
    <row r="10" spans="1:1" x14ac:dyDescent="0.2">
      <c r="A10" s="2"/>
    </row>
    <row r="11" spans="1:1" ht="29" x14ac:dyDescent="0.2">
      <c r="A11" s="3" t="s">
        <v>8</v>
      </c>
    </row>
    <row r="12" spans="1:1" x14ac:dyDescent="0.2">
      <c r="A12" s="2" t="s">
        <v>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50"/>
  <sheetViews>
    <sheetView workbookViewId="0">
      <pane xSplit="1" ySplit="3" topLeftCell="B4" activePane="bottomRight" state="frozen"/>
      <selection pane="topRight"/>
      <selection pane="bottomLeft"/>
      <selection pane="bottomRight"/>
    </sheetView>
  </sheetViews>
  <sheetFormatPr baseColWidth="10" defaultColWidth="8.83203125" defaultRowHeight="15" x14ac:dyDescent="0.2"/>
  <cols>
    <col min="1" max="1" width="6" customWidth="1"/>
    <col min="2" max="3" width="30" customWidth="1"/>
    <col min="4" max="4" width="12" customWidth="1"/>
    <col min="5" max="5" width="9" customWidth="1"/>
    <col min="6" max="6" width="14" customWidth="1"/>
    <col min="7" max="7" width="10" customWidth="1"/>
    <col min="8" max="8" width="9" customWidth="1"/>
    <col min="9" max="9" width="14" customWidth="1"/>
    <col min="10" max="10" width="10" customWidth="1"/>
    <col min="11" max="11" width="22" customWidth="1"/>
    <col min="12" max="12" width="16" customWidth="1"/>
    <col min="13" max="13" width="12" customWidth="1"/>
    <col min="14" max="14" width="7" customWidth="1"/>
    <col min="15" max="15" width="9" customWidth="1"/>
    <col min="16" max="16" width="12" customWidth="1"/>
    <col min="17" max="17" width="20" customWidth="1"/>
    <col min="18" max="18" width="14" customWidth="1"/>
    <col min="19" max="19" width="13" customWidth="1"/>
    <col min="20" max="20" width="12" customWidth="1"/>
    <col min="21" max="21" width="34" customWidth="1"/>
    <col min="22" max="22" width="11" customWidth="1"/>
    <col min="23" max="23" width="44" customWidth="1"/>
  </cols>
  <sheetData>
    <row r="1" spans="1:23" ht="42" customHeight="1" x14ac:dyDescent="0.2">
      <c r="A1" s="38" t="s">
        <v>10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3" spans="1:23" ht="42" x14ac:dyDescent="0.2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4" t="s">
        <v>17</v>
      </c>
      <c r="H3" s="4" t="s">
        <v>18</v>
      </c>
      <c r="I3" s="4" t="s">
        <v>19</v>
      </c>
      <c r="J3" s="4" t="s">
        <v>20</v>
      </c>
      <c r="K3" s="4" t="s">
        <v>21</v>
      </c>
      <c r="L3" s="4" t="s">
        <v>22</v>
      </c>
      <c r="M3" s="4" t="s">
        <v>23</v>
      </c>
      <c r="N3" s="4" t="s">
        <v>24</v>
      </c>
      <c r="O3" s="4" t="s">
        <v>25</v>
      </c>
      <c r="P3" s="4" t="s">
        <v>26</v>
      </c>
      <c r="Q3" s="4" t="s">
        <v>27</v>
      </c>
      <c r="R3" s="4" t="s">
        <v>28</v>
      </c>
      <c r="S3" s="4" t="s">
        <v>29</v>
      </c>
      <c r="T3" s="4" t="s">
        <v>30</v>
      </c>
      <c r="U3" s="4" t="s">
        <v>31</v>
      </c>
      <c r="V3" s="4" t="s">
        <v>32</v>
      </c>
      <c r="W3" s="4" t="s">
        <v>33</v>
      </c>
    </row>
    <row r="4" spans="1:23" ht="98" x14ac:dyDescent="0.2">
      <c r="A4" s="5" t="s">
        <v>34</v>
      </c>
      <c r="B4" s="5" t="s">
        <v>35</v>
      </c>
      <c r="C4" s="5" t="s">
        <v>36</v>
      </c>
      <c r="D4" s="5" t="s">
        <v>37</v>
      </c>
      <c r="E4" s="5">
        <v>3</v>
      </c>
      <c r="F4" s="5" t="s">
        <v>38</v>
      </c>
      <c r="G4" s="5" t="s">
        <v>39</v>
      </c>
      <c r="H4" s="5">
        <v>460</v>
      </c>
      <c r="I4" s="5" t="s">
        <v>39</v>
      </c>
      <c r="J4" s="5" t="s">
        <v>40</v>
      </c>
      <c r="K4" s="5" t="s">
        <v>41</v>
      </c>
      <c r="L4" s="5" t="s">
        <v>42</v>
      </c>
      <c r="M4" s="5">
        <v>828000</v>
      </c>
      <c r="N4" s="5" t="s">
        <v>43</v>
      </c>
      <c r="O4" s="5">
        <v>1800</v>
      </c>
      <c r="P4" s="5" t="s">
        <v>39</v>
      </c>
      <c r="Q4" s="5" t="s">
        <v>44</v>
      </c>
      <c r="R4" s="5" t="s">
        <v>45</v>
      </c>
      <c r="S4" s="5" t="s">
        <v>46</v>
      </c>
      <c r="T4" s="5" t="s">
        <v>47</v>
      </c>
      <c r="U4" s="6" t="s">
        <v>48</v>
      </c>
      <c r="V4" s="5" t="s">
        <v>49</v>
      </c>
      <c r="W4" s="5" t="s">
        <v>50</v>
      </c>
    </row>
    <row r="5" spans="1:23" ht="56" x14ac:dyDescent="0.2">
      <c r="A5" s="5" t="s">
        <v>51</v>
      </c>
      <c r="B5" s="5" t="s">
        <v>52</v>
      </c>
      <c r="C5" s="5" t="s">
        <v>53</v>
      </c>
      <c r="D5" s="5" t="s">
        <v>54</v>
      </c>
      <c r="E5" s="5">
        <v>2.7</v>
      </c>
      <c r="F5" s="5" t="s">
        <v>38</v>
      </c>
      <c r="G5" s="5" t="s">
        <v>55</v>
      </c>
      <c r="H5" s="5">
        <v>585</v>
      </c>
      <c r="I5" s="5" t="s">
        <v>39</v>
      </c>
      <c r="J5" s="5" t="s">
        <v>56</v>
      </c>
      <c r="K5" s="5" t="s">
        <v>57</v>
      </c>
      <c r="L5" s="5" t="s">
        <v>39</v>
      </c>
      <c r="M5" s="5">
        <v>9652500000</v>
      </c>
      <c r="N5" s="5" t="s">
        <v>58</v>
      </c>
      <c r="O5" s="5">
        <v>1393.6</v>
      </c>
      <c r="P5" s="5" t="s">
        <v>39</v>
      </c>
      <c r="Q5" s="5" t="s">
        <v>39</v>
      </c>
      <c r="R5" s="5" t="s">
        <v>39</v>
      </c>
      <c r="S5" s="5" t="s">
        <v>59</v>
      </c>
      <c r="T5" s="5" t="s">
        <v>60</v>
      </c>
      <c r="U5" s="6" t="s">
        <v>61</v>
      </c>
      <c r="V5" s="5" t="s">
        <v>49</v>
      </c>
      <c r="W5" s="5" t="s">
        <v>62</v>
      </c>
    </row>
    <row r="6" spans="1:23" ht="84" x14ac:dyDescent="0.2">
      <c r="A6" s="5" t="s">
        <v>63</v>
      </c>
      <c r="B6" s="5" t="s">
        <v>64</v>
      </c>
      <c r="C6" s="5" t="s">
        <v>65</v>
      </c>
      <c r="D6" s="5" t="s">
        <v>54</v>
      </c>
      <c r="E6" s="5"/>
      <c r="F6" s="5" t="s">
        <v>38</v>
      </c>
      <c r="G6" s="5" t="s">
        <v>39</v>
      </c>
      <c r="H6" s="5">
        <v>685</v>
      </c>
      <c r="I6" s="5" t="s">
        <v>66</v>
      </c>
      <c r="J6" s="5" t="s">
        <v>67</v>
      </c>
      <c r="K6" s="5" t="s">
        <v>68</v>
      </c>
      <c r="L6" s="5" t="s">
        <v>69</v>
      </c>
      <c r="M6" s="5">
        <v>1096000</v>
      </c>
      <c r="N6" s="5" t="s">
        <v>43</v>
      </c>
      <c r="O6" s="5">
        <v>1600</v>
      </c>
      <c r="P6" s="5" t="s">
        <v>39</v>
      </c>
      <c r="Q6" s="5" t="s">
        <v>70</v>
      </c>
      <c r="R6" s="5" t="s">
        <v>71</v>
      </c>
      <c r="S6" s="5" t="s">
        <v>72</v>
      </c>
      <c r="T6" s="5" t="s">
        <v>73</v>
      </c>
      <c r="U6" s="6" t="s">
        <v>74</v>
      </c>
      <c r="V6" s="5" t="s">
        <v>49</v>
      </c>
      <c r="W6" s="5" t="s">
        <v>75</v>
      </c>
    </row>
    <row r="7" spans="1:23" ht="70" x14ac:dyDescent="0.2">
      <c r="A7" s="5" t="s">
        <v>76</v>
      </c>
      <c r="B7" s="5" t="s">
        <v>77</v>
      </c>
      <c r="C7" s="5" t="s">
        <v>78</v>
      </c>
      <c r="D7" s="5" t="s">
        <v>54</v>
      </c>
      <c r="E7" s="5">
        <v>1.8</v>
      </c>
      <c r="F7" s="5" t="s">
        <v>38</v>
      </c>
      <c r="G7" s="5" t="s">
        <v>39</v>
      </c>
      <c r="H7" s="5">
        <v>933</v>
      </c>
      <c r="I7" s="5" t="s">
        <v>39</v>
      </c>
      <c r="J7" s="5" t="s">
        <v>79</v>
      </c>
      <c r="K7" s="5" t="s">
        <v>80</v>
      </c>
      <c r="L7" s="5" t="s">
        <v>39</v>
      </c>
      <c r="M7" s="5">
        <v>1600000</v>
      </c>
      <c r="N7" s="5" t="s">
        <v>43</v>
      </c>
      <c r="O7" s="5">
        <v>1715</v>
      </c>
      <c r="P7" s="5" t="s">
        <v>39</v>
      </c>
      <c r="Q7" s="5" t="s">
        <v>81</v>
      </c>
      <c r="R7" s="5" t="s">
        <v>45</v>
      </c>
      <c r="S7" s="5" t="s">
        <v>82</v>
      </c>
      <c r="T7" s="5" t="s">
        <v>83</v>
      </c>
      <c r="U7" s="6" t="s">
        <v>84</v>
      </c>
      <c r="V7" s="5" t="s">
        <v>49</v>
      </c>
      <c r="W7" s="5" t="s">
        <v>85</v>
      </c>
    </row>
    <row r="8" spans="1:23" ht="56" x14ac:dyDescent="0.2">
      <c r="A8" s="5" t="s">
        <v>86</v>
      </c>
      <c r="B8" s="5" t="s">
        <v>87</v>
      </c>
      <c r="C8" s="5" t="s">
        <v>88</v>
      </c>
      <c r="D8" s="5" t="s">
        <v>89</v>
      </c>
      <c r="E8" s="5">
        <v>8.5</v>
      </c>
      <c r="F8" s="5" t="s">
        <v>38</v>
      </c>
      <c r="G8" s="5" t="s">
        <v>39</v>
      </c>
      <c r="H8" s="5"/>
      <c r="I8" s="5" t="s">
        <v>90</v>
      </c>
      <c r="J8" s="5" t="s">
        <v>91</v>
      </c>
      <c r="K8" s="5" t="s">
        <v>92</v>
      </c>
      <c r="L8" s="5" t="s">
        <v>39</v>
      </c>
      <c r="M8" s="5"/>
      <c r="N8" s="5" t="s">
        <v>43</v>
      </c>
      <c r="O8" s="5">
        <v>2400</v>
      </c>
      <c r="P8" s="5" t="s">
        <v>39</v>
      </c>
      <c r="Q8" s="5" t="s">
        <v>93</v>
      </c>
      <c r="R8" s="5" t="s">
        <v>94</v>
      </c>
      <c r="S8" s="5" t="s">
        <v>95</v>
      </c>
      <c r="T8" s="5" t="s">
        <v>96</v>
      </c>
      <c r="U8" s="6" t="s">
        <v>97</v>
      </c>
      <c r="V8" s="5" t="s">
        <v>49</v>
      </c>
      <c r="W8" s="5" t="s">
        <v>98</v>
      </c>
    </row>
    <row r="9" spans="1:23" ht="42" x14ac:dyDescent="0.2">
      <c r="A9" s="5" t="s">
        <v>99</v>
      </c>
      <c r="B9" s="5" t="s">
        <v>100</v>
      </c>
      <c r="C9" s="5" t="s">
        <v>101</v>
      </c>
      <c r="D9" s="5" t="s">
        <v>89</v>
      </c>
      <c r="E9" s="5">
        <v>9</v>
      </c>
      <c r="F9" s="5" t="s">
        <v>38</v>
      </c>
      <c r="G9" s="5" t="s">
        <v>39</v>
      </c>
      <c r="H9" s="5">
        <v>350</v>
      </c>
      <c r="I9" s="5" t="s">
        <v>102</v>
      </c>
      <c r="J9" s="5" t="s">
        <v>103</v>
      </c>
      <c r="K9" s="5" t="s">
        <v>104</v>
      </c>
      <c r="L9" s="5" t="s">
        <v>105</v>
      </c>
      <c r="M9" s="5">
        <v>550000</v>
      </c>
      <c r="N9" s="5" t="s">
        <v>43</v>
      </c>
      <c r="O9" s="5">
        <v>1571</v>
      </c>
      <c r="P9" s="5" t="s">
        <v>39</v>
      </c>
      <c r="Q9" s="5" t="s">
        <v>39</v>
      </c>
      <c r="R9" s="5" t="s">
        <v>45</v>
      </c>
      <c r="S9" s="5" t="s">
        <v>106</v>
      </c>
      <c r="T9" s="5" t="s">
        <v>107</v>
      </c>
      <c r="U9" s="6" t="s">
        <v>108</v>
      </c>
      <c r="V9" s="5" t="s">
        <v>49</v>
      </c>
      <c r="W9" s="5" t="s">
        <v>109</v>
      </c>
    </row>
    <row r="10" spans="1:23" ht="112" x14ac:dyDescent="0.2">
      <c r="A10" s="5" t="s">
        <v>110</v>
      </c>
      <c r="B10" s="5" t="s">
        <v>111</v>
      </c>
      <c r="C10" s="5" t="s">
        <v>112</v>
      </c>
      <c r="D10" s="5" t="s">
        <v>113</v>
      </c>
      <c r="E10" s="5">
        <v>3</v>
      </c>
      <c r="F10" s="5" t="s">
        <v>38</v>
      </c>
      <c r="G10" s="5" t="s">
        <v>39</v>
      </c>
      <c r="H10" s="5">
        <v>1219</v>
      </c>
      <c r="I10" s="5" t="s">
        <v>114</v>
      </c>
      <c r="J10" s="5" t="s">
        <v>115</v>
      </c>
      <c r="K10" s="5" t="s">
        <v>116</v>
      </c>
      <c r="L10" s="5" t="s">
        <v>105</v>
      </c>
      <c r="M10" s="5">
        <v>2559900</v>
      </c>
      <c r="N10" s="5" t="s">
        <v>43</v>
      </c>
      <c r="O10" s="5">
        <v>2100</v>
      </c>
      <c r="P10" s="5" t="s">
        <v>117</v>
      </c>
      <c r="Q10" s="5" t="s">
        <v>118</v>
      </c>
      <c r="R10" s="5" t="s">
        <v>119</v>
      </c>
      <c r="S10" s="5" t="s">
        <v>72</v>
      </c>
      <c r="T10" s="5" t="s">
        <v>120</v>
      </c>
      <c r="U10" s="6" t="s">
        <v>121</v>
      </c>
      <c r="V10" s="5" t="s">
        <v>49</v>
      </c>
      <c r="W10" s="5" t="s">
        <v>122</v>
      </c>
    </row>
    <row r="11" spans="1:23" ht="70" x14ac:dyDescent="0.2">
      <c r="A11" s="5" t="s">
        <v>123</v>
      </c>
      <c r="B11" s="5" t="s">
        <v>124</v>
      </c>
      <c r="C11" s="5" t="s">
        <v>125</v>
      </c>
      <c r="D11" s="5" t="s">
        <v>126</v>
      </c>
      <c r="E11" s="5">
        <v>4.9000000000000004</v>
      </c>
      <c r="F11" s="5" t="s">
        <v>38</v>
      </c>
      <c r="G11" s="5" t="s">
        <v>127</v>
      </c>
      <c r="H11" s="5">
        <v>1030</v>
      </c>
      <c r="I11" s="5" t="s">
        <v>39</v>
      </c>
      <c r="J11" s="5" t="s">
        <v>128</v>
      </c>
      <c r="K11" s="5" t="s">
        <v>129</v>
      </c>
      <c r="L11" s="5" t="s">
        <v>105</v>
      </c>
      <c r="M11" s="5">
        <v>2500000</v>
      </c>
      <c r="N11" s="5" t="s">
        <v>43</v>
      </c>
      <c r="O11" s="5">
        <v>2427</v>
      </c>
      <c r="P11" s="5" t="s">
        <v>39</v>
      </c>
      <c r="Q11" s="5" t="s">
        <v>130</v>
      </c>
      <c r="R11" s="5" t="s">
        <v>45</v>
      </c>
      <c r="S11" s="5" t="s">
        <v>131</v>
      </c>
      <c r="T11" s="5" t="s">
        <v>132</v>
      </c>
      <c r="U11" s="6" t="s">
        <v>133</v>
      </c>
      <c r="V11" s="5" t="s">
        <v>49</v>
      </c>
      <c r="W11" s="5" t="s">
        <v>134</v>
      </c>
    </row>
    <row r="12" spans="1:23" ht="42" x14ac:dyDescent="0.2">
      <c r="A12" s="5" t="s">
        <v>135</v>
      </c>
      <c r="B12" s="5" t="s">
        <v>136</v>
      </c>
      <c r="C12" s="5" t="s">
        <v>137</v>
      </c>
      <c r="D12" s="5" t="s">
        <v>37</v>
      </c>
      <c r="E12" s="5">
        <v>4</v>
      </c>
      <c r="F12" s="5" t="s">
        <v>38</v>
      </c>
      <c r="G12" s="5" t="s">
        <v>39</v>
      </c>
      <c r="H12" s="5">
        <v>229</v>
      </c>
      <c r="I12" s="5" t="s">
        <v>102</v>
      </c>
      <c r="J12" s="5" t="s">
        <v>138</v>
      </c>
      <c r="K12" s="5" t="s">
        <v>139</v>
      </c>
      <c r="L12" s="5" t="s">
        <v>105</v>
      </c>
      <c r="M12" s="5">
        <v>450000</v>
      </c>
      <c r="N12" s="5" t="s">
        <v>43</v>
      </c>
      <c r="O12" s="5">
        <v>1965</v>
      </c>
      <c r="P12" s="5" t="s">
        <v>39</v>
      </c>
      <c r="Q12" s="5" t="s">
        <v>39</v>
      </c>
      <c r="R12" s="5" t="s">
        <v>45</v>
      </c>
      <c r="S12" s="5" t="s">
        <v>140</v>
      </c>
      <c r="T12" s="5" t="s">
        <v>141</v>
      </c>
      <c r="U12" s="6" t="s">
        <v>142</v>
      </c>
      <c r="V12" s="5" t="s">
        <v>49</v>
      </c>
      <c r="W12" s="5" t="s">
        <v>143</v>
      </c>
    </row>
    <row r="13" spans="1:23" ht="56" x14ac:dyDescent="0.2">
      <c r="A13" s="5" t="s">
        <v>144</v>
      </c>
      <c r="B13" s="5" t="s">
        <v>145</v>
      </c>
      <c r="C13" s="5" t="s">
        <v>146</v>
      </c>
      <c r="D13" s="5" t="s">
        <v>54</v>
      </c>
      <c r="E13" s="5">
        <v>2.2000000000000002</v>
      </c>
      <c r="F13" s="5" t="s">
        <v>38</v>
      </c>
      <c r="G13" s="5" t="s">
        <v>39</v>
      </c>
      <c r="H13" s="5">
        <v>343</v>
      </c>
      <c r="I13" s="5" t="s">
        <v>39</v>
      </c>
      <c r="J13" s="5" t="s">
        <v>147</v>
      </c>
      <c r="K13" s="5" t="s">
        <v>148</v>
      </c>
      <c r="L13" s="5" t="s">
        <v>105</v>
      </c>
      <c r="M13" s="5">
        <v>1029000</v>
      </c>
      <c r="N13" s="5" t="s">
        <v>43</v>
      </c>
      <c r="O13" s="5">
        <v>3000</v>
      </c>
      <c r="P13" s="5" t="s">
        <v>39</v>
      </c>
      <c r="Q13" s="5" t="s">
        <v>39</v>
      </c>
      <c r="R13" s="5" t="s">
        <v>149</v>
      </c>
      <c r="S13" s="5" t="s">
        <v>150</v>
      </c>
      <c r="T13" s="5" t="s">
        <v>151</v>
      </c>
      <c r="U13" s="6" t="s">
        <v>152</v>
      </c>
      <c r="V13" s="5" t="s">
        <v>49</v>
      </c>
      <c r="W13" s="5" t="s">
        <v>153</v>
      </c>
    </row>
    <row r="14" spans="1:23" ht="42" x14ac:dyDescent="0.2">
      <c r="A14" s="5" t="s">
        <v>154</v>
      </c>
      <c r="B14" s="5" t="s">
        <v>155</v>
      </c>
      <c r="C14" s="5" t="s">
        <v>156</v>
      </c>
      <c r="D14" s="5" t="s">
        <v>157</v>
      </c>
      <c r="E14" s="5">
        <v>5.7</v>
      </c>
      <c r="F14" s="5" t="s">
        <v>38</v>
      </c>
      <c r="G14" s="5" t="s">
        <v>127</v>
      </c>
      <c r="H14" s="5">
        <v>140</v>
      </c>
      <c r="I14" s="5" t="s">
        <v>39</v>
      </c>
      <c r="J14" s="5" t="s">
        <v>158</v>
      </c>
      <c r="K14" s="5" t="s">
        <v>159</v>
      </c>
      <c r="L14" s="5" t="s">
        <v>105</v>
      </c>
      <c r="M14" s="5">
        <v>5460000000</v>
      </c>
      <c r="N14" s="5" t="s">
        <v>58</v>
      </c>
      <c r="O14" s="5">
        <v>3294</v>
      </c>
      <c r="P14" s="5" t="s">
        <v>39</v>
      </c>
      <c r="Q14" s="5" t="s">
        <v>39</v>
      </c>
      <c r="R14" s="5" t="s">
        <v>160</v>
      </c>
      <c r="S14" s="5" t="s">
        <v>95</v>
      </c>
      <c r="T14" s="5" t="s">
        <v>161</v>
      </c>
      <c r="U14" s="6" t="s">
        <v>162</v>
      </c>
      <c r="V14" s="5" t="s">
        <v>49</v>
      </c>
      <c r="W14" s="5" t="s">
        <v>163</v>
      </c>
    </row>
    <row r="15" spans="1:23" ht="42" x14ac:dyDescent="0.2">
      <c r="A15" s="5" t="s">
        <v>164</v>
      </c>
      <c r="B15" s="5" t="s">
        <v>165</v>
      </c>
      <c r="C15" s="5" t="s">
        <v>166</v>
      </c>
      <c r="D15" s="5" t="s">
        <v>89</v>
      </c>
      <c r="E15" s="5">
        <v>9</v>
      </c>
      <c r="F15" s="5" t="s">
        <v>38</v>
      </c>
      <c r="G15" s="5" t="s">
        <v>39</v>
      </c>
      <c r="H15" s="5">
        <v>137</v>
      </c>
      <c r="I15" s="5" t="s">
        <v>39</v>
      </c>
      <c r="J15" s="5" t="s">
        <v>167</v>
      </c>
      <c r="K15" s="5" t="s">
        <v>168</v>
      </c>
      <c r="L15" s="5" t="s">
        <v>105</v>
      </c>
      <c r="M15" s="5">
        <v>310000</v>
      </c>
      <c r="N15" s="5" t="s">
        <v>43</v>
      </c>
      <c r="O15" s="5">
        <v>2263</v>
      </c>
      <c r="P15" s="5" t="s">
        <v>39</v>
      </c>
      <c r="Q15" s="5" t="s">
        <v>169</v>
      </c>
      <c r="R15" s="5" t="s">
        <v>45</v>
      </c>
      <c r="S15" s="5" t="s">
        <v>106</v>
      </c>
      <c r="T15" s="5" t="s">
        <v>170</v>
      </c>
      <c r="U15" s="6" t="s">
        <v>171</v>
      </c>
      <c r="V15" s="5" t="s">
        <v>49</v>
      </c>
      <c r="W15" s="5" t="s">
        <v>172</v>
      </c>
    </row>
    <row r="16" spans="1:23" ht="56" x14ac:dyDescent="0.2">
      <c r="A16" s="5" t="s">
        <v>173</v>
      </c>
      <c r="B16" s="5" t="s">
        <v>174</v>
      </c>
      <c r="C16" s="5" t="s">
        <v>175</v>
      </c>
      <c r="D16" s="5" t="s">
        <v>37</v>
      </c>
      <c r="E16" s="5">
        <v>4.2</v>
      </c>
      <c r="F16" s="5" t="s">
        <v>38</v>
      </c>
      <c r="G16" s="5" t="s">
        <v>39</v>
      </c>
      <c r="H16" s="5">
        <v>1033</v>
      </c>
      <c r="I16" s="5" t="s">
        <v>39</v>
      </c>
      <c r="J16" s="5" t="s">
        <v>176</v>
      </c>
      <c r="K16" s="5" t="s">
        <v>177</v>
      </c>
      <c r="L16" s="5" t="s">
        <v>105</v>
      </c>
      <c r="M16" s="5">
        <v>3000000</v>
      </c>
      <c r="N16" s="5" t="s">
        <v>43</v>
      </c>
      <c r="O16" s="5">
        <v>2904</v>
      </c>
      <c r="P16" s="5" t="s">
        <v>39</v>
      </c>
      <c r="Q16" s="5" t="s">
        <v>39</v>
      </c>
      <c r="R16" s="5" t="s">
        <v>45</v>
      </c>
      <c r="S16" s="5" t="s">
        <v>106</v>
      </c>
      <c r="T16" s="5" t="s">
        <v>178</v>
      </c>
      <c r="U16" s="6" t="s">
        <v>179</v>
      </c>
      <c r="V16" s="5" t="s">
        <v>49</v>
      </c>
      <c r="W16" s="5" t="s">
        <v>180</v>
      </c>
    </row>
    <row r="17" spans="1:23" ht="42" x14ac:dyDescent="0.2">
      <c r="A17" s="5" t="s">
        <v>181</v>
      </c>
      <c r="B17" s="5" t="s">
        <v>182</v>
      </c>
      <c r="C17" s="5" t="s">
        <v>183</v>
      </c>
      <c r="D17" s="5" t="s">
        <v>54</v>
      </c>
      <c r="E17" s="5">
        <v>3.8</v>
      </c>
      <c r="F17" s="5" t="s">
        <v>38</v>
      </c>
      <c r="G17" s="5" t="s">
        <v>39</v>
      </c>
      <c r="H17" s="5">
        <v>120</v>
      </c>
      <c r="I17" s="5" t="s">
        <v>39</v>
      </c>
      <c r="J17" s="5" t="s">
        <v>184</v>
      </c>
      <c r="K17" s="5" t="s">
        <v>185</v>
      </c>
      <c r="L17" s="5" t="s">
        <v>105</v>
      </c>
      <c r="M17" s="5">
        <v>140000</v>
      </c>
      <c r="N17" s="5" t="s">
        <v>43</v>
      </c>
      <c r="O17" s="5">
        <v>1167</v>
      </c>
      <c r="P17" s="5" t="s">
        <v>39</v>
      </c>
      <c r="Q17" s="5" t="s">
        <v>186</v>
      </c>
      <c r="R17" s="5" t="s">
        <v>187</v>
      </c>
      <c r="S17" s="5" t="s">
        <v>188</v>
      </c>
      <c r="T17" s="5" t="s">
        <v>189</v>
      </c>
      <c r="U17" s="6" t="s">
        <v>190</v>
      </c>
      <c r="V17" s="5" t="s">
        <v>49</v>
      </c>
      <c r="W17" s="5" t="s">
        <v>191</v>
      </c>
    </row>
    <row r="18" spans="1:23" ht="84" x14ac:dyDescent="0.2">
      <c r="A18" s="5" t="s">
        <v>192</v>
      </c>
      <c r="B18" s="5" t="s">
        <v>193</v>
      </c>
      <c r="C18" s="5" t="s">
        <v>194</v>
      </c>
      <c r="D18" s="5" t="s">
        <v>37</v>
      </c>
      <c r="E18" s="5">
        <v>2.85</v>
      </c>
      <c r="F18" s="5" t="s">
        <v>195</v>
      </c>
      <c r="G18" s="5" t="s">
        <v>39</v>
      </c>
      <c r="H18" s="5">
        <v>2800</v>
      </c>
      <c r="I18" s="5" t="s">
        <v>196</v>
      </c>
      <c r="J18" s="5" t="s">
        <v>197</v>
      </c>
      <c r="K18" s="5" t="s">
        <v>198</v>
      </c>
      <c r="L18" s="5" t="s">
        <v>105</v>
      </c>
      <c r="M18" s="5">
        <v>2380000</v>
      </c>
      <c r="N18" s="5" t="s">
        <v>43</v>
      </c>
      <c r="O18" s="5">
        <v>850</v>
      </c>
      <c r="P18" s="5" t="s">
        <v>39</v>
      </c>
      <c r="Q18" s="5" t="s">
        <v>199</v>
      </c>
      <c r="R18" s="5" t="s">
        <v>119</v>
      </c>
      <c r="S18" s="5" t="s">
        <v>95</v>
      </c>
      <c r="T18" s="5" t="s">
        <v>200</v>
      </c>
      <c r="U18" s="6" t="s">
        <v>201</v>
      </c>
      <c r="V18" s="5" t="s">
        <v>49</v>
      </c>
      <c r="W18" s="5" t="s">
        <v>202</v>
      </c>
    </row>
    <row r="19" spans="1:23" ht="70" x14ac:dyDescent="0.2">
      <c r="A19" s="5" t="s">
        <v>203</v>
      </c>
      <c r="B19" s="5" t="s">
        <v>204</v>
      </c>
      <c r="C19" s="5" t="s">
        <v>205</v>
      </c>
      <c r="D19" s="5" t="s">
        <v>206</v>
      </c>
      <c r="E19" s="5">
        <v>4.2</v>
      </c>
      <c r="F19" s="5" t="s">
        <v>195</v>
      </c>
      <c r="G19" s="5" t="s">
        <v>207</v>
      </c>
      <c r="H19" s="5">
        <v>3891</v>
      </c>
      <c r="I19" s="5" t="s">
        <v>208</v>
      </c>
      <c r="J19" s="5" t="s">
        <v>209</v>
      </c>
      <c r="K19" s="5" t="s">
        <v>210</v>
      </c>
      <c r="L19" s="5" t="s">
        <v>211</v>
      </c>
      <c r="M19" s="5">
        <v>10000000</v>
      </c>
      <c r="N19" s="5" t="s">
        <v>43</v>
      </c>
      <c r="O19" s="5">
        <v>2570</v>
      </c>
      <c r="P19" s="5" t="s">
        <v>212</v>
      </c>
      <c r="Q19" s="5" t="s">
        <v>39</v>
      </c>
      <c r="R19" s="5" t="s">
        <v>213</v>
      </c>
      <c r="S19" s="5" t="s">
        <v>214</v>
      </c>
      <c r="T19" s="5" t="s">
        <v>215</v>
      </c>
      <c r="U19" s="6" t="s">
        <v>216</v>
      </c>
      <c r="V19" s="5" t="s">
        <v>49</v>
      </c>
      <c r="W19" s="5" t="s">
        <v>217</v>
      </c>
    </row>
    <row r="20" spans="1:23" ht="56" x14ac:dyDescent="0.2">
      <c r="A20" s="5" t="s">
        <v>218</v>
      </c>
      <c r="B20" s="5" t="s">
        <v>219</v>
      </c>
      <c r="C20" s="5" t="s">
        <v>220</v>
      </c>
      <c r="D20" s="5" t="s">
        <v>221</v>
      </c>
      <c r="E20" s="5">
        <v>8</v>
      </c>
      <c r="F20" s="5" t="s">
        <v>195</v>
      </c>
      <c r="G20" s="5" t="s">
        <v>39</v>
      </c>
      <c r="H20" s="5">
        <v>3354</v>
      </c>
      <c r="I20" s="5" t="s">
        <v>222</v>
      </c>
      <c r="J20" s="5" t="s">
        <v>223</v>
      </c>
      <c r="K20" s="5" t="s">
        <v>224</v>
      </c>
      <c r="L20" s="5" t="s">
        <v>105</v>
      </c>
      <c r="M20" s="5">
        <v>5350000</v>
      </c>
      <c r="N20" s="5" t="s">
        <v>43</v>
      </c>
      <c r="O20" s="5">
        <v>1595</v>
      </c>
      <c r="P20" s="5" t="s">
        <v>39</v>
      </c>
      <c r="Q20" s="5" t="s">
        <v>225</v>
      </c>
      <c r="R20" s="5" t="s">
        <v>226</v>
      </c>
      <c r="S20" s="5" t="s">
        <v>106</v>
      </c>
      <c r="T20" s="5" t="s">
        <v>227</v>
      </c>
      <c r="U20" s="6" t="s">
        <v>228</v>
      </c>
      <c r="V20" s="5" t="s">
        <v>49</v>
      </c>
      <c r="W20" s="5" t="s">
        <v>229</v>
      </c>
    </row>
    <row r="21" spans="1:23" ht="56" x14ac:dyDescent="0.2">
      <c r="A21" s="5" t="s">
        <v>230</v>
      </c>
      <c r="B21" s="5" t="s">
        <v>231</v>
      </c>
      <c r="C21" s="5" t="s">
        <v>232</v>
      </c>
      <c r="D21" s="5" t="s">
        <v>233</v>
      </c>
      <c r="E21" s="5">
        <v>7.5</v>
      </c>
      <c r="F21" s="5" t="s">
        <v>195</v>
      </c>
      <c r="G21" s="5" t="s">
        <v>39</v>
      </c>
      <c r="H21" s="5">
        <v>3700</v>
      </c>
      <c r="I21" s="5" t="s">
        <v>102</v>
      </c>
      <c r="J21" s="5" t="s">
        <v>234</v>
      </c>
      <c r="K21" s="5" t="s">
        <v>235</v>
      </c>
      <c r="L21" s="5" t="s">
        <v>105</v>
      </c>
      <c r="M21" s="5">
        <v>5500000</v>
      </c>
      <c r="N21" s="5" t="s">
        <v>43</v>
      </c>
      <c r="O21" s="5">
        <v>1486</v>
      </c>
      <c r="P21" s="5" t="s">
        <v>39</v>
      </c>
      <c r="Q21" s="5" t="s">
        <v>118</v>
      </c>
      <c r="R21" s="5" t="s">
        <v>236</v>
      </c>
      <c r="S21" s="5" t="s">
        <v>237</v>
      </c>
      <c r="T21" s="5" t="s">
        <v>238</v>
      </c>
      <c r="U21" s="6" t="s">
        <v>239</v>
      </c>
      <c r="V21" s="5" t="s">
        <v>49</v>
      </c>
      <c r="W21" s="5" t="s">
        <v>240</v>
      </c>
    </row>
    <row r="22" spans="1:23" ht="56" x14ac:dyDescent="0.2">
      <c r="A22" s="5" t="s">
        <v>241</v>
      </c>
      <c r="B22" s="5" t="s">
        <v>242</v>
      </c>
      <c r="C22" s="5" t="s">
        <v>243</v>
      </c>
      <c r="D22" s="5" t="s">
        <v>233</v>
      </c>
      <c r="E22" s="5">
        <v>7.5</v>
      </c>
      <c r="F22" s="5" t="s">
        <v>195</v>
      </c>
      <c r="G22" s="5" t="s">
        <v>39</v>
      </c>
      <c r="H22" s="5">
        <v>3840</v>
      </c>
      <c r="I22" s="5" t="s">
        <v>102</v>
      </c>
      <c r="J22" s="5" t="s">
        <v>244</v>
      </c>
      <c r="K22" s="5" t="s">
        <v>245</v>
      </c>
      <c r="L22" s="5" t="s">
        <v>246</v>
      </c>
      <c r="M22" s="5">
        <v>7680000</v>
      </c>
      <c r="N22" s="5" t="s">
        <v>43</v>
      </c>
      <c r="O22" s="5">
        <v>2000</v>
      </c>
      <c r="P22" s="5" t="s">
        <v>39</v>
      </c>
      <c r="Q22" s="5" t="s">
        <v>247</v>
      </c>
      <c r="R22" s="5" t="s">
        <v>45</v>
      </c>
      <c r="S22" s="5" t="s">
        <v>248</v>
      </c>
      <c r="T22" s="5" t="s">
        <v>249</v>
      </c>
      <c r="U22" s="6" t="s">
        <v>250</v>
      </c>
      <c r="V22" s="5" t="s">
        <v>49</v>
      </c>
      <c r="W22" s="5" t="s">
        <v>251</v>
      </c>
    </row>
    <row r="23" spans="1:23" ht="42" x14ac:dyDescent="0.2">
      <c r="A23" s="5" t="s">
        <v>252</v>
      </c>
      <c r="B23" s="5" t="s">
        <v>253</v>
      </c>
      <c r="C23" s="5" t="s">
        <v>254</v>
      </c>
      <c r="D23" s="5" t="s">
        <v>89</v>
      </c>
      <c r="E23" s="5">
        <v>8.5</v>
      </c>
      <c r="F23" s="5" t="s">
        <v>195</v>
      </c>
      <c r="G23" s="5" t="s">
        <v>39</v>
      </c>
      <c r="H23" s="5">
        <v>2700</v>
      </c>
      <c r="I23" s="5" t="s">
        <v>255</v>
      </c>
      <c r="J23" s="5" t="s">
        <v>256</v>
      </c>
      <c r="K23" s="5" t="s">
        <v>257</v>
      </c>
      <c r="L23" s="5" t="s">
        <v>105</v>
      </c>
      <c r="M23" s="5">
        <v>5000000</v>
      </c>
      <c r="N23" s="5" t="s">
        <v>43</v>
      </c>
      <c r="O23" s="5">
        <v>1852</v>
      </c>
      <c r="P23" s="5" t="s">
        <v>39</v>
      </c>
      <c r="Q23" s="5" t="s">
        <v>39</v>
      </c>
      <c r="R23" s="5" t="s">
        <v>45</v>
      </c>
      <c r="S23" s="5" t="s">
        <v>95</v>
      </c>
      <c r="T23" s="5" t="s">
        <v>258</v>
      </c>
      <c r="U23" s="6" t="s">
        <v>259</v>
      </c>
      <c r="V23" s="5" t="s">
        <v>49</v>
      </c>
      <c r="W23" s="5" t="s">
        <v>260</v>
      </c>
    </row>
    <row r="24" spans="1:23" ht="42" x14ac:dyDescent="0.2">
      <c r="A24" s="5" t="s">
        <v>261</v>
      </c>
      <c r="B24" s="5" t="s">
        <v>262</v>
      </c>
      <c r="C24" s="5" t="s">
        <v>263</v>
      </c>
      <c r="D24" s="5" t="s">
        <v>37</v>
      </c>
      <c r="E24" s="5"/>
      <c r="F24" s="5" t="s">
        <v>195</v>
      </c>
      <c r="G24" s="5" t="s">
        <v>39</v>
      </c>
      <c r="H24" s="5">
        <v>2043</v>
      </c>
      <c r="I24" s="5" t="s">
        <v>264</v>
      </c>
      <c r="J24" s="5" t="s">
        <v>265</v>
      </c>
      <c r="K24" s="5" t="s">
        <v>266</v>
      </c>
      <c r="L24" s="5" t="s">
        <v>39</v>
      </c>
      <c r="M24" s="5">
        <v>3500000</v>
      </c>
      <c r="N24" s="5" t="s">
        <v>43</v>
      </c>
      <c r="O24" s="5">
        <v>1713</v>
      </c>
      <c r="P24" s="5" t="s">
        <v>39</v>
      </c>
      <c r="Q24" s="5" t="s">
        <v>39</v>
      </c>
      <c r="R24" s="5" t="s">
        <v>119</v>
      </c>
      <c r="S24" s="5" t="s">
        <v>267</v>
      </c>
      <c r="T24" s="5" t="s">
        <v>268</v>
      </c>
      <c r="U24" s="6" t="s">
        <v>269</v>
      </c>
      <c r="V24" s="5" t="s">
        <v>49</v>
      </c>
      <c r="W24" s="5" t="s">
        <v>270</v>
      </c>
    </row>
    <row r="25" spans="1:23" ht="70" x14ac:dyDescent="0.2">
      <c r="A25" s="5" t="s">
        <v>271</v>
      </c>
      <c r="B25" s="5" t="s">
        <v>272</v>
      </c>
      <c r="C25" s="5" t="s">
        <v>273</v>
      </c>
      <c r="D25" s="5" t="s">
        <v>37</v>
      </c>
      <c r="E25" s="5"/>
      <c r="F25" s="5" t="s">
        <v>195</v>
      </c>
      <c r="G25" s="5" t="s">
        <v>39</v>
      </c>
      <c r="H25" s="5">
        <v>4400</v>
      </c>
      <c r="I25" s="5" t="s">
        <v>274</v>
      </c>
      <c r="J25" s="5" t="s">
        <v>275</v>
      </c>
      <c r="K25" s="5" t="s">
        <v>276</v>
      </c>
      <c r="L25" s="5" t="s">
        <v>277</v>
      </c>
      <c r="M25" s="5">
        <v>6000000</v>
      </c>
      <c r="N25" s="5" t="s">
        <v>43</v>
      </c>
      <c r="O25" s="5">
        <v>1364</v>
      </c>
      <c r="P25" s="5" t="s">
        <v>39</v>
      </c>
      <c r="Q25" s="5" t="s">
        <v>39</v>
      </c>
      <c r="R25" s="5" t="s">
        <v>119</v>
      </c>
      <c r="S25" s="5" t="s">
        <v>267</v>
      </c>
      <c r="T25" s="5" t="s">
        <v>278</v>
      </c>
      <c r="U25" s="6" t="s">
        <v>279</v>
      </c>
      <c r="V25" s="5" t="s">
        <v>49</v>
      </c>
      <c r="W25" s="5" t="s">
        <v>280</v>
      </c>
    </row>
    <row r="26" spans="1:23" ht="42" x14ac:dyDescent="0.2">
      <c r="A26" s="5" t="s">
        <v>281</v>
      </c>
      <c r="B26" s="5" t="s">
        <v>282</v>
      </c>
      <c r="C26" s="5" t="s">
        <v>283</v>
      </c>
      <c r="D26" s="5" t="s">
        <v>37</v>
      </c>
      <c r="E26" s="5"/>
      <c r="F26" s="5" t="s">
        <v>195</v>
      </c>
      <c r="G26" s="5" t="s">
        <v>39</v>
      </c>
      <c r="H26" s="5">
        <v>2150</v>
      </c>
      <c r="I26" s="5" t="s">
        <v>284</v>
      </c>
      <c r="J26" s="5" t="s">
        <v>285</v>
      </c>
      <c r="K26" s="5" t="s">
        <v>286</v>
      </c>
      <c r="L26" s="5" t="s">
        <v>105</v>
      </c>
      <c r="M26" s="5">
        <v>3500000</v>
      </c>
      <c r="N26" s="5" t="s">
        <v>43</v>
      </c>
      <c r="O26" s="5">
        <v>1628</v>
      </c>
      <c r="P26" s="5" t="s">
        <v>39</v>
      </c>
      <c r="Q26" s="5" t="s">
        <v>287</v>
      </c>
      <c r="R26" s="5" t="s">
        <v>45</v>
      </c>
      <c r="S26" s="5" t="s">
        <v>188</v>
      </c>
      <c r="T26" s="5" t="s">
        <v>288</v>
      </c>
      <c r="U26" s="6" t="s">
        <v>289</v>
      </c>
      <c r="V26" s="5" t="s">
        <v>49</v>
      </c>
      <c r="W26" s="5" t="s">
        <v>290</v>
      </c>
    </row>
    <row r="27" spans="1:23" ht="56" x14ac:dyDescent="0.2">
      <c r="A27" s="5" t="s">
        <v>291</v>
      </c>
      <c r="B27" s="5" t="s">
        <v>292</v>
      </c>
      <c r="C27" s="5" t="s">
        <v>293</v>
      </c>
      <c r="D27" s="5" t="s">
        <v>37</v>
      </c>
      <c r="E27" s="5">
        <v>3</v>
      </c>
      <c r="F27" s="5" t="s">
        <v>195</v>
      </c>
      <c r="G27" s="5" t="s">
        <v>39</v>
      </c>
      <c r="H27" s="5">
        <v>1500</v>
      </c>
      <c r="I27" s="5" t="s">
        <v>294</v>
      </c>
      <c r="J27" s="5" t="s">
        <v>295</v>
      </c>
      <c r="K27" s="5" t="s">
        <v>296</v>
      </c>
      <c r="L27" s="5" t="s">
        <v>105</v>
      </c>
      <c r="M27" s="5">
        <v>2700000</v>
      </c>
      <c r="N27" s="5" t="s">
        <v>43</v>
      </c>
      <c r="O27" s="5">
        <v>1800</v>
      </c>
      <c r="P27" s="5" t="s">
        <v>39</v>
      </c>
      <c r="Q27" s="5" t="s">
        <v>297</v>
      </c>
      <c r="R27" s="5" t="s">
        <v>45</v>
      </c>
      <c r="S27" s="5" t="s">
        <v>106</v>
      </c>
      <c r="T27" s="5" t="s">
        <v>298</v>
      </c>
      <c r="U27" s="6" t="s">
        <v>299</v>
      </c>
      <c r="V27" s="5" t="s">
        <v>49</v>
      </c>
      <c r="W27" s="5" t="s">
        <v>300</v>
      </c>
    </row>
    <row r="28" spans="1:23" ht="56" x14ac:dyDescent="0.2">
      <c r="A28" s="5" t="s">
        <v>301</v>
      </c>
      <c r="B28" s="5" t="s">
        <v>302</v>
      </c>
      <c r="C28" s="5" t="s">
        <v>303</v>
      </c>
      <c r="D28" s="5" t="s">
        <v>54</v>
      </c>
      <c r="E28" s="5">
        <v>4.5</v>
      </c>
      <c r="F28" s="5" t="s">
        <v>195</v>
      </c>
      <c r="G28" s="5" t="s">
        <v>39</v>
      </c>
      <c r="H28" s="5">
        <v>2180</v>
      </c>
      <c r="I28" s="5" t="s">
        <v>102</v>
      </c>
      <c r="J28" s="5" t="s">
        <v>304</v>
      </c>
      <c r="K28" s="5" t="s">
        <v>305</v>
      </c>
      <c r="L28" s="5" t="s">
        <v>105</v>
      </c>
      <c r="M28" s="5">
        <v>4200000</v>
      </c>
      <c r="N28" s="5" t="s">
        <v>43</v>
      </c>
      <c r="O28" s="5">
        <v>1927</v>
      </c>
      <c r="P28" s="5" t="s">
        <v>39</v>
      </c>
      <c r="Q28" s="5" t="s">
        <v>306</v>
      </c>
      <c r="R28" s="5" t="s">
        <v>307</v>
      </c>
      <c r="S28" s="5" t="s">
        <v>308</v>
      </c>
      <c r="T28" s="5" t="s">
        <v>309</v>
      </c>
      <c r="U28" s="6" t="s">
        <v>310</v>
      </c>
      <c r="V28" s="5" t="s">
        <v>49</v>
      </c>
      <c r="W28" s="5" t="s">
        <v>311</v>
      </c>
    </row>
    <row r="29" spans="1:23" ht="56" x14ac:dyDescent="0.2">
      <c r="A29" s="5" t="s">
        <v>312</v>
      </c>
      <c r="B29" s="5" t="s">
        <v>313</v>
      </c>
      <c r="C29" s="5" t="s">
        <v>314</v>
      </c>
      <c r="D29" s="5" t="s">
        <v>37</v>
      </c>
      <c r="E29" s="5">
        <v>2.6</v>
      </c>
      <c r="F29" s="5" t="s">
        <v>195</v>
      </c>
      <c r="G29" s="5" t="s">
        <v>39</v>
      </c>
      <c r="H29" s="5">
        <v>1640</v>
      </c>
      <c r="I29" s="5" t="s">
        <v>102</v>
      </c>
      <c r="J29" s="5" t="s">
        <v>315</v>
      </c>
      <c r="K29" s="5" t="s">
        <v>316</v>
      </c>
      <c r="L29" s="5" t="s">
        <v>105</v>
      </c>
      <c r="M29" s="5">
        <v>2000000</v>
      </c>
      <c r="N29" s="5" t="s">
        <v>43</v>
      </c>
      <c r="O29" s="5">
        <v>1220</v>
      </c>
      <c r="P29" s="5" t="s">
        <v>39</v>
      </c>
      <c r="Q29" s="5" t="s">
        <v>317</v>
      </c>
      <c r="R29" s="5" t="s">
        <v>160</v>
      </c>
      <c r="S29" s="5" t="s">
        <v>318</v>
      </c>
      <c r="T29" s="5" t="s">
        <v>319</v>
      </c>
      <c r="U29" s="6" t="s">
        <v>320</v>
      </c>
      <c r="V29" s="5" t="s">
        <v>49</v>
      </c>
      <c r="W29" s="5" t="s">
        <v>321</v>
      </c>
    </row>
    <row r="30" spans="1:23" ht="42" x14ac:dyDescent="0.2">
      <c r="A30" s="5" t="s">
        <v>322</v>
      </c>
      <c r="B30" s="5" t="s">
        <v>323</v>
      </c>
      <c r="C30" s="5" t="s">
        <v>324</v>
      </c>
      <c r="D30" s="5" t="s">
        <v>54</v>
      </c>
      <c r="E30" s="5">
        <v>2.8</v>
      </c>
      <c r="F30" s="5" t="s">
        <v>195</v>
      </c>
      <c r="G30" s="5" t="s">
        <v>39</v>
      </c>
      <c r="H30" s="5">
        <v>2035</v>
      </c>
      <c r="I30" s="5" t="s">
        <v>102</v>
      </c>
      <c r="J30" s="5" t="s">
        <v>325</v>
      </c>
      <c r="K30" s="5" t="s">
        <v>326</v>
      </c>
      <c r="L30" s="5" t="s">
        <v>105</v>
      </c>
      <c r="M30" s="5">
        <v>3000000</v>
      </c>
      <c r="N30" s="5" t="s">
        <v>43</v>
      </c>
      <c r="O30" s="5">
        <v>1474</v>
      </c>
      <c r="P30" s="5" t="s">
        <v>39</v>
      </c>
      <c r="Q30" s="5" t="s">
        <v>39</v>
      </c>
      <c r="R30" s="5" t="s">
        <v>45</v>
      </c>
      <c r="S30" s="5" t="s">
        <v>327</v>
      </c>
      <c r="T30" s="5" t="s">
        <v>328</v>
      </c>
      <c r="U30" s="6" t="s">
        <v>329</v>
      </c>
      <c r="V30" s="5" t="s">
        <v>49</v>
      </c>
      <c r="W30" s="5" t="s">
        <v>330</v>
      </c>
    </row>
    <row r="31" spans="1:23" ht="56" x14ac:dyDescent="0.2">
      <c r="A31" s="5" t="s">
        <v>331</v>
      </c>
      <c r="B31" s="5" t="s">
        <v>332</v>
      </c>
      <c r="C31" s="5" t="s">
        <v>333</v>
      </c>
      <c r="D31" s="5" t="s">
        <v>37</v>
      </c>
      <c r="E31" s="5">
        <v>3</v>
      </c>
      <c r="F31" s="5" t="s">
        <v>195</v>
      </c>
      <c r="G31" s="5" t="s">
        <v>39</v>
      </c>
      <c r="H31" s="5">
        <v>900</v>
      </c>
      <c r="I31" s="5" t="s">
        <v>102</v>
      </c>
      <c r="J31" s="5" t="s">
        <v>334</v>
      </c>
      <c r="K31" s="5" t="s">
        <v>335</v>
      </c>
      <c r="L31" s="5" t="s">
        <v>336</v>
      </c>
      <c r="M31" s="5">
        <v>1500000</v>
      </c>
      <c r="N31" s="5" t="s">
        <v>43</v>
      </c>
      <c r="O31" s="5">
        <v>1667</v>
      </c>
      <c r="P31" s="5" t="s">
        <v>39</v>
      </c>
      <c r="Q31" s="5" t="s">
        <v>118</v>
      </c>
      <c r="R31" s="5" t="s">
        <v>119</v>
      </c>
      <c r="S31" s="5" t="s">
        <v>49</v>
      </c>
      <c r="T31" s="5" t="s">
        <v>337</v>
      </c>
      <c r="U31" s="6" t="s">
        <v>338</v>
      </c>
      <c r="V31" s="5" t="s">
        <v>49</v>
      </c>
      <c r="W31" s="5" t="s">
        <v>339</v>
      </c>
    </row>
    <row r="32" spans="1:23" ht="84" x14ac:dyDescent="0.2">
      <c r="A32" s="5" t="s">
        <v>340</v>
      </c>
      <c r="B32" s="5" t="s">
        <v>341</v>
      </c>
      <c r="C32" s="5" t="s">
        <v>342</v>
      </c>
      <c r="D32" s="5" t="s">
        <v>37</v>
      </c>
      <c r="E32" s="5">
        <v>3.8</v>
      </c>
      <c r="F32" s="5" t="s">
        <v>195</v>
      </c>
      <c r="G32" s="5" t="s">
        <v>39</v>
      </c>
      <c r="H32" s="5">
        <v>1250</v>
      </c>
      <c r="I32" s="5" t="s">
        <v>343</v>
      </c>
      <c r="J32" s="5" t="s">
        <v>344</v>
      </c>
      <c r="K32" s="5" t="s">
        <v>345</v>
      </c>
      <c r="L32" s="5" t="s">
        <v>105</v>
      </c>
      <c r="M32" s="5">
        <v>1800000</v>
      </c>
      <c r="N32" s="5" t="s">
        <v>43</v>
      </c>
      <c r="O32" s="5">
        <v>1440</v>
      </c>
      <c r="P32" s="5" t="s">
        <v>39</v>
      </c>
      <c r="Q32" s="5" t="s">
        <v>346</v>
      </c>
      <c r="R32" s="5" t="s">
        <v>45</v>
      </c>
      <c r="S32" s="5" t="s">
        <v>131</v>
      </c>
      <c r="T32" s="5" t="s">
        <v>347</v>
      </c>
      <c r="U32" s="6" t="s">
        <v>348</v>
      </c>
      <c r="V32" s="5" t="s">
        <v>49</v>
      </c>
      <c r="W32" s="5" t="s">
        <v>349</v>
      </c>
    </row>
    <row r="33" spans="1:23" ht="70" x14ac:dyDescent="0.2">
      <c r="A33" s="5" t="s">
        <v>350</v>
      </c>
      <c r="B33" s="5" t="s">
        <v>351</v>
      </c>
      <c r="C33" s="5" t="s">
        <v>352</v>
      </c>
      <c r="D33" s="5" t="s">
        <v>54</v>
      </c>
      <c r="E33" s="5">
        <v>1.43</v>
      </c>
      <c r="F33" s="5" t="s">
        <v>195</v>
      </c>
      <c r="G33" s="5" t="s">
        <v>39</v>
      </c>
      <c r="H33" s="5">
        <v>750</v>
      </c>
      <c r="I33" s="5" t="s">
        <v>39</v>
      </c>
      <c r="J33" s="5" t="s">
        <v>353</v>
      </c>
      <c r="K33" s="5" t="s">
        <v>354</v>
      </c>
      <c r="L33" s="5" t="s">
        <v>39</v>
      </c>
      <c r="M33" s="5">
        <v>530000</v>
      </c>
      <c r="N33" s="5" t="s">
        <v>43</v>
      </c>
      <c r="O33" s="5">
        <v>707</v>
      </c>
      <c r="P33" s="5" t="s">
        <v>39</v>
      </c>
      <c r="Q33" s="5" t="s">
        <v>355</v>
      </c>
      <c r="R33" s="5" t="s">
        <v>45</v>
      </c>
      <c r="S33" s="5" t="s">
        <v>150</v>
      </c>
      <c r="T33" s="5" t="s">
        <v>356</v>
      </c>
      <c r="U33" s="6" t="s">
        <v>357</v>
      </c>
      <c r="V33" s="5" t="s">
        <v>49</v>
      </c>
      <c r="W33" s="5" t="s">
        <v>358</v>
      </c>
    </row>
    <row r="34" spans="1:23" ht="42" x14ac:dyDescent="0.2">
      <c r="A34" s="5" t="s">
        <v>359</v>
      </c>
      <c r="B34" s="5" t="s">
        <v>360</v>
      </c>
      <c r="C34" s="5" t="s">
        <v>361</v>
      </c>
      <c r="D34" s="5" t="s">
        <v>37</v>
      </c>
      <c r="E34" s="5">
        <v>1.74</v>
      </c>
      <c r="F34" s="5" t="s">
        <v>362</v>
      </c>
      <c r="G34" s="5" t="s">
        <v>39</v>
      </c>
      <c r="H34" s="5">
        <v>260</v>
      </c>
      <c r="I34" s="5" t="s">
        <v>39</v>
      </c>
      <c r="J34" s="5" t="s">
        <v>363</v>
      </c>
      <c r="K34" s="5" t="s">
        <v>364</v>
      </c>
      <c r="L34" s="5" t="s">
        <v>365</v>
      </c>
      <c r="M34" s="5">
        <v>460000</v>
      </c>
      <c r="N34" s="5" t="s">
        <v>43</v>
      </c>
      <c r="O34" s="5">
        <v>1769</v>
      </c>
      <c r="P34" s="5" t="s">
        <v>39</v>
      </c>
      <c r="Q34" s="5" t="s">
        <v>366</v>
      </c>
      <c r="R34" s="5" t="s">
        <v>45</v>
      </c>
      <c r="S34" s="5" t="s">
        <v>367</v>
      </c>
      <c r="T34" s="5" t="s">
        <v>368</v>
      </c>
      <c r="U34" s="6" t="s">
        <v>369</v>
      </c>
      <c r="V34" s="5" t="s">
        <v>49</v>
      </c>
      <c r="W34" s="5" t="s">
        <v>370</v>
      </c>
    </row>
    <row r="35" spans="1:23" ht="70" x14ac:dyDescent="0.2">
      <c r="A35" s="5" t="s">
        <v>371</v>
      </c>
      <c r="B35" s="5" t="s">
        <v>372</v>
      </c>
      <c r="C35" s="5" t="s">
        <v>373</v>
      </c>
      <c r="D35" s="5" t="s">
        <v>37</v>
      </c>
      <c r="E35" s="5">
        <v>1.4</v>
      </c>
      <c r="F35" s="5" t="s">
        <v>362</v>
      </c>
      <c r="G35" s="5" t="s">
        <v>39</v>
      </c>
      <c r="H35" s="5">
        <v>698</v>
      </c>
      <c r="I35" s="5" t="s">
        <v>374</v>
      </c>
      <c r="J35" s="5" t="s">
        <v>375</v>
      </c>
      <c r="K35" s="5" t="s">
        <v>376</v>
      </c>
      <c r="L35" s="5" t="s">
        <v>105</v>
      </c>
      <c r="M35" s="5">
        <v>732900</v>
      </c>
      <c r="N35" s="5" t="s">
        <v>43</v>
      </c>
      <c r="O35" s="5">
        <v>1050</v>
      </c>
      <c r="P35" s="5" t="s">
        <v>39</v>
      </c>
      <c r="Q35" s="5" t="s">
        <v>118</v>
      </c>
      <c r="R35" s="5" t="s">
        <v>45</v>
      </c>
      <c r="S35" s="5" t="s">
        <v>377</v>
      </c>
      <c r="T35" s="5" t="s">
        <v>378</v>
      </c>
      <c r="U35" s="6" t="s">
        <v>379</v>
      </c>
      <c r="V35" s="5" t="s">
        <v>49</v>
      </c>
      <c r="W35" s="5" t="s">
        <v>380</v>
      </c>
    </row>
    <row r="36" spans="1:23" ht="70" x14ac:dyDescent="0.2">
      <c r="A36" s="5" t="s">
        <v>381</v>
      </c>
      <c r="B36" s="5" t="s">
        <v>382</v>
      </c>
      <c r="C36" s="5" t="s">
        <v>383</v>
      </c>
      <c r="D36" s="5" t="s">
        <v>37</v>
      </c>
      <c r="E36" s="5">
        <v>1.34</v>
      </c>
      <c r="F36" s="5" t="s">
        <v>362</v>
      </c>
      <c r="G36" s="5" t="s">
        <v>39</v>
      </c>
      <c r="H36" s="5">
        <v>1074</v>
      </c>
      <c r="I36" s="5" t="s">
        <v>39</v>
      </c>
      <c r="J36" s="5" t="s">
        <v>384</v>
      </c>
      <c r="K36" s="5" t="s">
        <v>385</v>
      </c>
      <c r="L36" s="5" t="s">
        <v>39</v>
      </c>
      <c r="M36" s="5">
        <v>955860</v>
      </c>
      <c r="N36" s="5" t="s">
        <v>43</v>
      </c>
      <c r="O36" s="5">
        <v>890</v>
      </c>
      <c r="P36" s="5" t="s">
        <v>39</v>
      </c>
      <c r="Q36" s="5" t="s">
        <v>386</v>
      </c>
      <c r="R36" s="5" t="s">
        <v>387</v>
      </c>
      <c r="S36" s="5" t="s">
        <v>388</v>
      </c>
      <c r="T36" s="5" t="s">
        <v>389</v>
      </c>
      <c r="U36" s="6" t="s">
        <v>390</v>
      </c>
      <c r="V36" s="5" t="s">
        <v>49</v>
      </c>
      <c r="W36" s="5" t="s">
        <v>391</v>
      </c>
    </row>
    <row r="37" spans="1:23" ht="70" x14ac:dyDescent="0.2">
      <c r="A37" s="5" t="s">
        <v>392</v>
      </c>
      <c r="B37" s="5" t="s">
        <v>393</v>
      </c>
      <c r="C37" s="5" t="s">
        <v>394</v>
      </c>
      <c r="D37" s="5" t="s">
        <v>54</v>
      </c>
      <c r="E37" s="5">
        <v>1.94</v>
      </c>
      <c r="F37" s="5" t="s">
        <v>362</v>
      </c>
      <c r="G37" s="5" t="s">
        <v>39</v>
      </c>
      <c r="H37" s="5">
        <v>690</v>
      </c>
      <c r="I37" s="5" t="s">
        <v>395</v>
      </c>
      <c r="J37" s="5" t="s">
        <v>396</v>
      </c>
      <c r="K37" s="5" t="s">
        <v>397</v>
      </c>
      <c r="L37" s="5" t="s">
        <v>246</v>
      </c>
      <c r="M37" s="5">
        <v>1050000</v>
      </c>
      <c r="N37" s="5" t="s">
        <v>43</v>
      </c>
      <c r="O37" s="5">
        <v>2500</v>
      </c>
      <c r="P37" s="5" t="s">
        <v>39</v>
      </c>
      <c r="Q37" s="5" t="s">
        <v>398</v>
      </c>
      <c r="R37" s="5" t="s">
        <v>45</v>
      </c>
      <c r="S37" s="5" t="s">
        <v>399</v>
      </c>
      <c r="T37" s="5" t="s">
        <v>400</v>
      </c>
      <c r="U37" s="6" t="s">
        <v>401</v>
      </c>
      <c r="V37" s="5" t="s">
        <v>49</v>
      </c>
      <c r="W37" s="5" t="s">
        <v>402</v>
      </c>
    </row>
    <row r="38" spans="1:23" ht="28" x14ac:dyDescent="0.2">
      <c r="A38" s="5" t="s">
        <v>403</v>
      </c>
      <c r="B38" s="5" t="s">
        <v>404</v>
      </c>
      <c r="C38" s="5" t="s">
        <v>405</v>
      </c>
      <c r="D38" s="5" t="s">
        <v>54</v>
      </c>
      <c r="E38" s="5">
        <v>1.97</v>
      </c>
      <c r="F38" s="5" t="s">
        <v>362</v>
      </c>
      <c r="G38" s="5" t="s">
        <v>39</v>
      </c>
      <c r="H38" s="5">
        <v>200</v>
      </c>
      <c r="I38" s="5" t="s">
        <v>406</v>
      </c>
      <c r="J38" s="5" t="s">
        <v>407</v>
      </c>
      <c r="K38" s="5" t="s">
        <v>408</v>
      </c>
      <c r="L38" s="5" t="s">
        <v>409</v>
      </c>
      <c r="M38" s="5">
        <v>500000</v>
      </c>
      <c r="N38" s="5" t="s">
        <v>43</v>
      </c>
      <c r="O38" s="5">
        <v>2500</v>
      </c>
      <c r="P38" s="5" t="s">
        <v>39</v>
      </c>
      <c r="Q38" s="5" t="s">
        <v>39</v>
      </c>
      <c r="R38" s="5" t="s">
        <v>45</v>
      </c>
      <c r="S38" s="5" t="s">
        <v>410</v>
      </c>
      <c r="T38" s="5" t="s">
        <v>411</v>
      </c>
      <c r="U38" s="6" t="s">
        <v>412</v>
      </c>
      <c r="V38" s="5" t="s">
        <v>49</v>
      </c>
      <c r="W38" s="5" t="s">
        <v>413</v>
      </c>
    </row>
    <row r="39" spans="1:23" ht="42" x14ac:dyDescent="0.2">
      <c r="A39" s="5" t="s">
        <v>414</v>
      </c>
      <c r="B39" s="5" t="s">
        <v>415</v>
      </c>
      <c r="C39" s="5" t="s">
        <v>416</v>
      </c>
      <c r="D39" s="5" t="s">
        <v>54</v>
      </c>
      <c r="E39" s="5">
        <v>1.98</v>
      </c>
      <c r="F39" s="5" t="s">
        <v>362</v>
      </c>
      <c r="G39" s="5" t="s">
        <v>39</v>
      </c>
      <c r="H39" s="5">
        <v>368</v>
      </c>
      <c r="I39" s="5" t="s">
        <v>102</v>
      </c>
      <c r="J39" s="5" t="s">
        <v>417</v>
      </c>
      <c r="K39" s="5" t="s">
        <v>418</v>
      </c>
      <c r="L39" s="5" t="s">
        <v>39</v>
      </c>
      <c r="M39" s="5">
        <v>1472000</v>
      </c>
      <c r="N39" s="5" t="s">
        <v>43</v>
      </c>
      <c r="O39" s="5">
        <v>4000</v>
      </c>
      <c r="P39" s="5" t="s">
        <v>39</v>
      </c>
      <c r="Q39" s="5" t="s">
        <v>419</v>
      </c>
      <c r="R39" s="5" t="s">
        <v>45</v>
      </c>
      <c r="S39" s="5" t="s">
        <v>420</v>
      </c>
      <c r="T39" s="5" t="s">
        <v>421</v>
      </c>
      <c r="U39" s="6" t="s">
        <v>422</v>
      </c>
      <c r="V39" s="5" t="s">
        <v>49</v>
      </c>
      <c r="W39" s="5" t="s">
        <v>423</v>
      </c>
    </row>
    <row r="40" spans="1:23" ht="56" x14ac:dyDescent="0.2">
      <c r="A40" s="5" t="s">
        <v>424</v>
      </c>
      <c r="B40" s="5" t="s">
        <v>425</v>
      </c>
      <c r="C40" s="5" t="s">
        <v>426</v>
      </c>
      <c r="D40" s="5" t="s">
        <v>37</v>
      </c>
      <c r="E40" s="5">
        <v>2.6</v>
      </c>
      <c r="F40" s="5" t="s">
        <v>362</v>
      </c>
      <c r="G40" s="5" t="s">
        <v>39</v>
      </c>
      <c r="H40" s="5">
        <v>800</v>
      </c>
      <c r="I40" s="5" t="s">
        <v>427</v>
      </c>
      <c r="J40" s="5" t="s">
        <v>428</v>
      </c>
      <c r="K40" s="5" t="s">
        <v>429</v>
      </c>
      <c r="L40" s="5" t="s">
        <v>105</v>
      </c>
      <c r="M40" s="5">
        <v>1120000</v>
      </c>
      <c r="N40" s="5" t="s">
        <v>43</v>
      </c>
      <c r="O40" s="5">
        <v>1400</v>
      </c>
      <c r="P40" s="5" t="s">
        <v>39</v>
      </c>
      <c r="Q40" s="5" t="s">
        <v>430</v>
      </c>
      <c r="R40" s="5" t="s">
        <v>45</v>
      </c>
      <c r="S40" s="5" t="s">
        <v>150</v>
      </c>
      <c r="T40" s="5" t="s">
        <v>431</v>
      </c>
      <c r="U40" s="6" t="s">
        <v>432</v>
      </c>
      <c r="V40" s="5" t="s">
        <v>49</v>
      </c>
      <c r="W40" s="5" t="s">
        <v>433</v>
      </c>
    </row>
    <row r="41" spans="1:23" ht="56" x14ac:dyDescent="0.2">
      <c r="A41" s="5" t="s">
        <v>434</v>
      </c>
      <c r="B41" s="5" t="s">
        <v>435</v>
      </c>
      <c r="C41" s="5" t="s">
        <v>436</v>
      </c>
      <c r="D41" s="5" t="s">
        <v>37</v>
      </c>
      <c r="E41" s="5">
        <v>2.2999999999999998</v>
      </c>
      <c r="F41" s="5" t="s">
        <v>362</v>
      </c>
      <c r="G41" s="5" t="s">
        <v>39</v>
      </c>
      <c r="H41" s="5">
        <v>1500</v>
      </c>
      <c r="I41" s="5" t="s">
        <v>437</v>
      </c>
      <c r="J41" s="5" t="s">
        <v>438</v>
      </c>
      <c r="K41" s="5" t="s">
        <v>439</v>
      </c>
      <c r="L41" s="5" t="s">
        <v>440</v>
      </c>
      <c r="M41" s="5">
        <v>5250000</v>
      </c>
      <c r="N41" s="5" t="s">
        <v>43</v>
      </c>
      <c r="O41" s="5">
        <v>3500</v>
      </c>
      <c r="P41" s="5" t="s">
        <v>39</v>
      </c>
      <c r="Q41" s="5" t="s">
        <v>346</v>
      </c>
      <c r="R41" s="5" t="s">
        <v>45</v>
      </c>
      <c r="S41" s="5" t="s">
        <v>95</v>
      </c>
      <c r="T41" s="5" t="s">
        <v>441</v>
      </c>
      <c r="U41" s="6" t="s">
        <v>442</v>
      </c>
      <c r="V41" s="5" t="s">
        <v>49</v>
      </c>
      <c r="W41" s="5" t="s">
        <v>443</v>
      </c>
    </row>
    <row r="42" spans="1:23" ht="42" x14ac:dyDescent="0.2">
      <c r="A42" s="5" t="s">
        <v>444</v>
      </c>
      <c r="B42" s="5" t="s">
        <v>445</v>
      </c>
      <c r="C42" s="5" t="s">
        <v>446</v>
      </c>
      <c r="D42" s="5" t="s">
        <v>37</v>
      </c>
      <c r="E42" s="5">
        <v>4.3</v>
      </c>
      <c r="F42" s="5" t="s">
        <v>362</v>
      </c>
      <c r="G42" s="5" t="s">
        <v>39</v>
      </c>
      <c r="H42" s="5">
        <v>300</v>
      </c>
      <c r="I42" s="5" t="s">
        <v>102</v>
      </c>
      <c r="J42" s="5" t="s">
        <v>447</v>
      </c>
      <c r="K42" s="5" t="s">
        <v>448</v>
      </c>
      <c r="L42" s="5" t="s">
        <v>449</v>
      </c>
      <c r="M42" s="5">
        <v>580000</v>
      </c>
      <c r="N42" s="5" t="s">
        <v>43</v>
      </c>
      <c r="O42" s="5">
        <v>1933</v>
      </c>
      <c r="P42" s="5" t="s">
        <v>39</v>
      </c>
      <c r="Q42" s="5" t="s">
        <v>450</v>
      </c>
      <c r="R42" s="5" t="s">
        <v>45</v>
      </c>
      <c r="S42" s="5" t="s">
        <v>451</v>
      </c>
      <c r="T42" s="5" t="s">
        <v>452</v>
      </c>
      <c r="U42" s="6" t="s">
        <v>453</v>
      </c>
      <c r="V42" s="5" t="s">
        <v>49</v>
      </c>
      <c r="W42" s="5" t="s">
        <v>454</v>
      </c>
    </row>
    <row r="43" spans="1:23" ht="42" x14ac:dyDescent="0.2">
      <c r="A43" s="5" t="s">
        <v>455</v>
      </c>
      <c r="B43" s="5" t="s">
        <v>456</v>
      </c>
      <c r="C43" s="5" t="s">
        <v>457</v>
      </c>
      <c r="D43" s="5" t="s">
        <v>37</v>
      </c>
      <c r="E43" s="5">
        <v>3.6</v>
      </c>
      <c r="F43" s="5" t="s">
        <v>362</v>
      </c>
      <c r="G43" s="5" t="s">
        <v>39</v>
      </c>
      <c r="H43" s="5">
        <v>376</v>
      </c>
      <c r="I43" s="5" t="s">
        <v>458</v>
      </c>
      <c r="J43" s="5" t="s">
        <v>459</v>
      </c>
      <c r="K43" s="5" t="s">
        <v>80</v>
      </c>
      <c r="L43" s="5" t="s">
        <v>460</v>
      </c>
      <c r="M43" s="5">
        <v>827000</v>
      </c>
      <c r="N43" s="5" t="s">
        <v>43</v>
      </c>
      <c r="O43" s="5">
        <v>2200</v>
      </c>
      <c r="P43" s="5" t="s">
        <v>39</v>
      </c>
      <c r="Q43" s="5" t="s">
        <v>450</v>
      </c>
      <c r="R43" s="5" t="s">
        <v>45</v>
      </c>
      <c r="S43" s="5" t="s">
        <v>451</v>
      </c>
      <c r="T43" s="5" t="s">
        <v>461</v>
      </c>
      <c r="U43" s="6" t="s">
        <v>462</v>
      </c>
      <c r="V43" s="5" t="s">
        <v>49</v>
      </c>
      <c r="W43" s="5" t="s">
        <v>463</v>
      </c>
    </row>
    <row r="44" spans="1:23" ht="42" x14ac:dyDescent="0.2">
      <c r="A44" s="5" t="s">
        <v>464</v>
      </c>
      <c r="B44" s="5" t="s">
        <v>465</v>
      </c>
      <c r="C44" s="5" t="s">
        <v>466</v>
      </c>
      <c r="D44" s="5" t="s">
        <v>37</v>
      </c>
      <c r="E44" s="5">
        <v>3.6</v>
      </c>
      <c r="F44" s="5" t="s">
        <v>362</v>
      </c>
      <c r="G44" s="5" t="s">
        <v>39</v>
      </c>
      <c r="H44" s="5">
        <v>725</v>
      </c>
      <c r="I44" s="5" t="s">
        <v>467</v>
      </c>
      <c r="J44" s="5" t="s">
        <v>468</v>
      </c>
      <c r="K44" s="5" t="s">
        <v>469</v>
      </c>
      <c r="L44" s="5" t="s">
        <v>460</v>
      </c>
      <c r="M44" s="5">
        <v>1600000</v>
      </c>
      <c r="N44" s="5" t="s">
        <v>43</v>
      </c>
      <c r="O44" s="5">
        <v>2207</v>
      </c>
      <c r="P44" s="5" t="s">
        <v>39</v>
      </c>
      <c r="Q44" s="5" t="s">
        <v>470</v>
      </c>
      <c r="R44" s="5" t="s">
        <v>45</v>
      </c>
      <c r="S44" s="5" t="s">
        <v>106</v>
      </c>
      <c r="T44" s="5" t="s">
        <v>471</v>
      </c>
      <c r="U44" s="6" t="s">
        <v>472</v>
      </c>
      <c r="V44" s="5" t="s">
        <v>49</v>
      </c>
      <c r="W44" s="5" t="s">
        <v>473</v>
      </c>
    </row>
    <row r="45" spans="1:23" ht="56" x14ac:dyDescent="0.2">
      <c r="A45" s="5" t="s">
        <v>474</v>
      </c>
      <c r="B45" s="5" t="s">
        <v>475</v>
      </c>
      <c r="C45" s="5" t="s">
        <v>476</v>
      </c>
      <c r="D45" s="5" t="s">
        <v>37</v>
      </c>
      <c r="E45" s="5">
        <v>3.6</v>
      </c>
      <c r="F45" s="5" t="s">
        <v>362</v>
      </c>
      <c r="G45" s="5" t="s">
        <v>39</v>
      </c>
      <c r="H45" s="5">
        <v>256</v>
      </c>
      <c r="I45" s="5" t="s">
        <v>102</v>
      </c>
      <c r="J45" s="5" t="s">
        <v>438</v>
      </c>
      <c r="K45" s="5" t="s">
        <v>477</v>
      </c>
      <c r="L45" s="5" t="s">
        <v>478</v>
      </c>
      <c r="M45" s="5">
        <v>600000</v>
      </c>
      <c r="N45" s="5" t="s">
        <v>43</v>
      </c>
      <c r="O45" s="5">
        <v>2344</v>
      </c>
      <c r="P45" s="5" t="s">
        <v>39</v>
      </c>
      <c r="Q45" s="5" t="s">
        <v>346</v>
      </c>
      <c r="R45" s="5" t="s">
        <v>119</v>
      </c>
      <c r="S45" s="5" t="s">
        <v>95</v>
      </c>
      <c r="T45" s="5" t="s">
        <v>479</v>
      </c>
      <c r="U45" s="6" t="s">
        <v>480</v>
      </c>
      <c r="V45" s="5" t="s">
        <v>49</v>
      </c>
      <c r="W45" s="5" t="s">
        <v>481</v>
      </c>
    </row>
    <row r="46" spans="1:23" ht="42" x14ac:dyDescent="0.2">
      <c r="A46" s="5" t="s">
        <v>482</v>
      </c>
      <c r="B46" s="5" t="s">
        <v>483</v>
      </c>
      <c r="C46" s="5" t="s">
        <v>484</v>
      </c>
      <c r="D46" s="5" t="s">
        <v>54</v>
      </c>
      <c r="E46" s="5">
        <v>1.2</v>
      </c>
      <c r="F46" s="5" t="s">
        <v>362</v>
      </c>
      <c r="G46" s="5" t="s">
        <v>39</v>
      </c>
      <c r="H46" s="5">
        <v>94</v>
      </c>
      <c r="I46" s="5" t="s">
        <v>39</v>
      </c>
      <c r="J46" s="5" t="s">
        <v>485</v>
      </c>
      <c r="K46" s="5" t="s">
        <v>486</v>
      </c>
      <c r="L46" s="5" t="s">
        <v>105</v>
      </c>
      <c r="M46" s="5">
        <v>190000</v>
      </c>
      <c r="N46" s="5" t="s">
        <v>43</v>
      </c>
      <c r="O46" s="5">
        <v>2021</v>
      </c>
      <c r="P46" s="5" t="s">
        <v>39</v>
      </c>
      <c r="Q46" s="5" t="s">
        <v>118</v>
      </c>
      <c r="R46" s="5" t="s">
        <v>45</v>
      </c>
      <c r="S46" s="5" t="s">
        <v>140</v>
      </c>
      <c r="T46" s="5" t="s">
        <v>487</v>
      </c>
      <c r="U46" s="6" t="s">
        <v>488</v>
      </c>
      <c r="V46" s="5" t="s">
        <v>49</v>
      </c>
      <c r="W46" s="5" t="s">
        <v>489</v>
      </c>
    </row>
    <row r="47" spans="1:23" ht="70" x14ac:dyDescent="0.2">
      <c r="A47" s="5" t="s">
        <v>490</v>
      </c>
      <c r="B47" s="5" t="s">
        <v>491</v>
      </c>
      <c r="C47" s="5" t="s">
        <v>492</v>
      </c>
      <c r="D47" s="5" t="s">
        <v>37</v>
      </c>
      <c r="E47" s="5">
        <v>3.9</v>
      </c>
      <c r="F47" s="5" t="s">
        <v>362</v>
      </c>
      <c r="G47" s="5" t="s">
        <v>39</v>
      </c>
      <c r="H47" s="5">
        <v>900</v>
      </c>
      <c r="I47" s="5" t="s">
        <v>493</v>
      </c>
      <c r="J47" s="5" t="s">
        <v>494</v>
      </c>
      <c r="K47" s="5" t="s">
        <v>495</v>
      </c>
      <c r="L47" s="5" t="s">
        <v>496</v>
      </c>
      <c r="M47" s="5">
        <v>1300000</v>
      </c>
      <c r="N47" s="5" t="s">
        <v>43</v>
      </c>
      <c r="O47" s="5">
        <v>1444</v>
      </c>
      <c r="P47" s="5" t="s">
        <v>39</v>
      </c>
      <c r="Q47" s="5" t="s">
        <v>355</v>
      </c>
      <c r="R47" s="5" t="s">
        <v>45</v>
      </c>
      <c r="S47" s="5" t="s">
        <v>106</v>
      </c>
      <c r="T47" s="5" t="s">
        <v>497</v>
      </c>
      <c r="U47" s="6" t="s">
        <v>498</v>
      </c>
      <c r="V47" s="5" t="s">
        <v>49</v>
      </c>
      <c r="W47" s="5" t="s">
        <v>499</v>
      </c>
    </row>
    <row r="48" spans="1:23" ht="42" x14ac:dyDescent="0.2">
      <c r="A48" s="5" t="s">
        <v>500</v>
      </c>
      <c r="B48" s="5" t="s">
        <v>501</v>
      </c>
      <c r="C48" s="5" t="s">
        <v>502</v>
      </c>
      <c r="D48" s="5" t="s">
        <v>37</v>
      </c>
      <c r="E48" s="5"/>
      <c r="F48" s="5" t="s">
        <v>503</v>
      </c>
      <c r="G48" s="5" t="s">
        <v>39</v>
      </c>
      <c r="H48" s="5">
        <v>2100</v>
      </c>
      <c r="I48" s="5" t="s">
        <v>102</v>
      </c>
      <c r="J48" s="5" t="s">
        <v>504</v>
      </c>
      <c r="K48" s="5" t="s">
        <v>505</v>
      </c>
      <c r="L48" s="5" t="s">
        <v>105</v>
      </c>
      <c r="M48" s="5">
        <v>2500000</v>
      </c>
      <c r="N48" s="5" t="s">
        <v>43</v>
      </c>
      <c r="O48" s="5">
        <v>1190</v>
      </c>
      <c r="P48" s="5" t="s">
        <v>39</v>
      </c>
      <c r="Q48" s="5" t="s">
        <v>39</v>
      </c>
      <c r="R48" s="5" t="s">
        <v>45</v>
      </c>
      <c r="S48" s="5" t="s">
        <v>106</v>
      </c>
      <c r="T48" s="5" t="s">
        <v>506</v>
      </c>
      <c r="U48" s="6" t="s">
        <v>507</v>
      </c>
      <c r="V48" s="5" t="s">
        <v>49</v>
      </c>
      <c r="W48" s="5" t="s">
        <v>508</v>
      </c>
    </row>
    <row r="49" spans="1:23" ht="84" x14ac:dyDescent="0.2">
      <c r="A49" s="5" t="s">
        <v>509</v>
      </c>
      <c r="B49" s="5" t="s">
        <v>510</v>
      </c>
      <c r="C49" s="5" t="s">
        <v>511</v>
      </c>
      <c r="D49" s="5" t="s">
        <v>37</v>
      </c>
      <c r="E49" s="5">
        <v>3.8</v>
      </c>
      <c r="F49" s="5" t="s">
        <v>503</v>
      </c>
      <c r="G49" s="5" t="s">
        <v>39</v>
      </c>
      <c r="H49" s="5">
        <v>830</v>
      </c>
      <c r="I49" s="5" t="s">
        <v>39</v>
      </c>
      <c r="J49" s="5" t="s">
        <v>512</v>
      </c>
      <c r="K49" s="5" t="s">
        <v>513</v>
      </c>
      <c r="L49" s="5" t="s">
        <v>105</v>
      </c>
      <c r="M49" s="5">
        <v>800000</v>
      </c>
      <c r="N49" s="5" t="s">
        <v>43</v>
      </c>
      <c r="O49" s="5">
        <v>964</v>
      </c>
      <c r="P49" s="5" t="s">
        <v>39</v>
      </c>
      <c r="Q49" s="5" t="s">
        <v>39</v>
      </c>
      <c r="R49" s="5" t="s">
        <v>45</v>
      </c>
      <c r="S49" s="5" t="s">
        <v>188</v>
      </c>
      <c r="T49" s="5" t="s">
        <v>514</v>
      </c>
      <c r="U49" s="6" t="s">
        <v>515</v>
      </c>
      <c r="V49" s="5" t="s">
        <v>49</v>
      </c>
      <c r="W49" s="5" t="s">
        <v>516</v>
      </c>
    </row>
    <row r="50" spans="1:23" ht="56" x14ac:dyDescent="0.2">
      <c r="A50" s="5" t="s">
        <v>517</v>
      </c>
      <c r="B50" s="5" t="s">
        <v>518</v>
      </c>
      <c r="C50" s="5" t="s">
        <v>519</v>
      </c>
      <c r="D50" s="5" t="s">
        <v>520</v>
      </c>
      <c r="E50" s="5">
        <v>4</v>
      </c>
      <c r="F50" s="5" t="s">
        <v>38</v>
      </c>
      <c r="G50" s="5" t="s">
        <v>39</v>
      </c>
      <c r="H50" s="5">
        <v>1500</v>
      </c>
      <c r="I50" s="5" t="s">
        <v>39</v>
      </c>
      <c r="J50" s="5" t="s">
        <v>521</v>
      </c>
      <c r="K50" s="5" t="s">
        <v>522</v>
      </c>
      <c r="L50" s="5" t="s">
        <v>523</v>
      </c>
      <c r="M50" s="5">
        <v>1680000</v>
      </c>
      <c r="N50" s="5" t="s">
        <v>43</v>
      </c>
      <c r="O50" s="5">
        <v>1120</v>
      </c>
      <c r="P50" s="5" t="s">
        <v>39</v>
      </c>
      <c r="Q50" s="5" t="s">
        <v>118</v>
      </c>
      <c r="R50" s="5" t="s">
        <v>119</v>
      </c>
      <c r="S50" s="5" t="s">
        <v>140</v>
      </c>
      <c r="T50" s="5" t="s">
        <v>524</v>
      </c>
      <c r="U50" s="6" t="s">
        <v>525</v>
      </c>
      <c r="V50" s="5" t="s">
        <v>49</v>
      </c>
      <c r="W50" s="5" t="s">
        <v>526</v>
      </c>
    </row>
  </sheetData>
  <mergeCells count="1">
    <mergeCell ref="A1:L1"/>
  </mergeCells>
  <hyperlinks>
    <hyperlink ref="U4" r:id="rId1" xr:uid="{00000000-0004-0000-0100-000000000000}"/>
    <hyperlink ref="U5" r:id="rId2" xr:uid="{00000000-0004-0000-0100-000001000000}"/>
    <hyperlink ref="U6" r:id="rId3" xr:uid="{00000000-0004-0000-0100-000002000000}"/>
    <hyperlink ref="U7" r:id="rId4" xr:uid="{00000000-0004-0000-0100-000003000000}"/>
    <hyperlink ref="U8" r:id="rId5" xr:uid="{00000000-0004-0000-0100-000004000000}"/>
    <hyperlink ref="U9" r:id="rId6" xr:uid="{00000000-0004-0000-0100-000005000000}"/>
    <hyperlink ref="U10" r:id="rId7" xr:uid="{00000000-0004-0000-0100-000006000000}"/>
    <hyperlink ref="U11" r:id="rId8" xr:uid="{00000000-0004-0000-0100-000007000000}"/>
    <hyperlink ref="U12" r:id="rId9" xr:uid="{00000000-0004-0000-0100-000008000000}"/>
    <hyperlink ref="U13" r:id="rId10" xr:uid="{00000000-0004-0000-0100-000009000000}"/>
    <hyperlink ref="U14" r:id="rId11" xr:uid="{00000000-0004-0000-0100-00000A000000}"/>
    <hyperlink ref="U15" r:id="rId12" xr:uid="{00000000-0004-0000-0100-00000B000000}"/>
    <hyperlink ref="U16" r:id="rId13" xr:uid="{00000000-0004-0000-0100-00000C000000}"/>
    <hyperlink ref="U17" r:id="rId14" xr:uid="{00000000-0004-0000-0100-00000D000000}"/>
    <hyperlink ref="U18" r:id="rId15" xr:uid="{00000000-0004-0000-0100-00000E000000}"/>
    <hyperlink ref="U19" r:id="rId16" xr:uid="{00000000-0004-0000-0100-00000F000000}"/>
    <hyperlink ref="U20" r:id="rId17" xr:uid="{00000000-0004-0000-0100-000010000000}"/>
    <hyperlink ref="U21" r:id="rId18" xr:uid="{00000000-0004-0000-0100-000011000000}"/>
    <hyperlink ref="U22" r:id="rId19" xr:uid="{00000000-0004-0000-0100-000012000000}"/>
    <hyperlink ref="U23" r:id="rId20" xr:uid="{00000000-0004-0000-0100-000013000000}"/>
    <hyperlink ref="U24" r:id="rId21" xr:uid="{00000000-0004-0000-0100-000014000000}"/>
    <hyperlink ref="U25" r:id="rId22" xr:uid="{00000000-0004-0000-0100-000015000000}"/>
    <hyperlink ref="U26" r:id="rId23" xr:uid="{00000000-0004-0000-0100-000016000000}"/>
    <hyperlink ref="U27" r:id="rId24" xr:uid="{00000000-0004-0000-0100-000017000000}"/>
    <hyperlink ref="U28" r:id="rId25" xr:uid="{00000000-0004-0000-0100-000018000000}"/>
    <hyperlink ref="U29" r:id="rId26" xr:uid="{00000000-0004-0000-0100-000019000000}"/>
    <hyperlink ref="U30" r:id="rId27" xr:uid="{00000000-0004-0000-0100-00001A000000}"/>
    <hyperlink ref="U31" r:id="rId28" xr:uid="{00000000-0004-0000-0100-00001B000000}"/>
    <hyperlink ref="U32" r:id="rId29" xr:uid="{00000000-0004-0000-0100-00001C000000}"/>
    <hyperlink ref="U33" r:id="rId30" xr:uid="{00000000-0004-0000-0100-00001D000000}"/>
    <hyperlink ref="U34" r:id="rId31" xr:uid="{00000000-0004-0000-0100-00001E000000}"/>
    <hyperlink ref="U35" r:id="rId32" xr:uid="{00000000-0004-0000-0100-00001F000000}"/>
    <hyperlink ref="U36" r:id="rId33" xr:uid="{00000000-0004-0000-0100-000020000000}"/>
    <hyperlink ref="U37" r:id="rId34" xr:uid="{00000000-0004-0000-0100-000021000000}"/>
    <hyperlink ref="U38" r:id="rId35" xr:uid="{00000000-0004-0000-0100-000022000000}"/>
    <hyperlink ref="U39" r:id="rId36" xr:uid="{00000000-0004-0000-0100-000023000000}"/>
    <hyperlink ref="U40" r:id="rId37" xr:uid="{00000000-0004-0000-0100-000024000000}"/>
    <hyperlink ref="U41" r:id="rId38" xr:uid="{00000000-0004-0000-0100-000025000000}"/>
    <hyperlink ref="U42" r:id="rId39" xr:uid="{00000000-0004-0000-0100-000026000000}"/>
    <hyperlink ref="U43" r:id="rId40" xr:uid="{00000000-0004-0000-0100-000027000000}"/>
    <hyperlink ref="U44" r:id="rId41" xr:uid="{00000000-0004-0000-0100-000028000000}"/>
    <hyperlink ref="U45" r:id="rId42" xr:uid="{00000000-0004-0000-0100-000029000000}"/>
    <hyperlink ref="U46" r:id="rId43" xr:uid="{00000000-0004-0000-0100-00002A000000}"/>
    <hyperlink ref="U47" r:id="rId44" xr:uid="{00000000-0004-0000-0100-00002B000000}"/>
    <hyperlink ref="U48" r:id="rId45" xr:uid="{00000000-0004-0000-0100-00002C000000}"/>
    <hyperlink ref="U49" r:id="rId46" xr:uid="{00000000-0004-0000-0100-00002D000000}"/>
    <hyperlink ref="U50" r:id="rId47" xr:uid="{00000000-0004-0000-0100-00002E000000}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99"/>
  <sheetViews>
    <sheetView workbookViewId="0">
      <pane xSplit="1" ySplit="3" topLeftCell="B4" activePane="bottomRight" state="frozen"/>
      <selection pane="topRight"/>
      <selection pane="bottomLeft"/>
      <selection pane="bottomRight"/>
    </sheetView>
  </sheetViews>
  <sheetFormatPr baseColWidth="10" defaultColWidth="8.83203125" defaultRowHeight="15" x14ac:dyDescent="0.2"/>
  <cols>
    <col min="1" max="1" width="6" customWidth="1"/>
    <col min="2" max="3" width="30" customWidth="1"/>
    <col min="4" max="4" width="10" customWidth="1"/>
    <col min="5" max="5" width="16" customWidth="1"/>
    <col min="6" max="6" width="10" customWidth="1"/>
    <col min="7" max="7" width="9" customWidth="1"/>
    <col min="8" max="8" width="14" customWidth="1"/>
    <col min="9" max="9" width="10" customWidth="1"/>
    <col min="10" max="10" width="22" customWidth="1"/>
    <col min="11" max="11" width="10" customWidth="1"/>
    <col min="12" max="12" width="7" customWidth="1"/>
    <col min="13" max="13" width="9" customWidth="1"/>
    <col min="14" max="14" width="10" customWidth="1"/>
    <col min="15" max="15" width="12" customWidth="1"/>
    <col min="16" max="16" width="16" customWidth="1"/>
    <col min="17" max="17" width="14" customWidth="1"/>
    <col min="18" max="18" width="16" customWidth="1"/>
    <col min="19" max="19" width="18" customWidth="1"/>
    <col min="20" max="20" width="14" customWidth="1"/>
    <col min="21" max="21" width="12" customWidth="1"/>
    <col min="22" max="22" width="34" customWidth="1"/>
    <col min="23" max="23" width="11" customWidth="1"/>
    <col min="24" max="24" width="44" customWidth="1"/>
  </cols>
  <sheetData>
    <row r="1" spans="1:24" ht="42" customHeight="1" x14ac:dyDescent="0.2">
      <c r="A1" s="38" t="s">
        <v>527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3" spans="1:24" ht="28" x14ac:dyDescent="0.2">
      <c r="A3" s="4" t="s">
        <v>11</v>
      </c>
      <c r="B3" s="4" t="s">
        <v>12</v>
      </c>
      <c r="C3" s="4" t="s">
        <v>13</v>
      </c>
      <c r="D3" s="4" t="s">
        <v>528</v>
      </c>
      <c r="E3" s="4" t="s">
        <v>16</v>
      </c>
      <c r="F3" s="4" t="s">
        <v>17</v>
      </c>
      <c r="G3" s="4" t="s">
        <v>18</v>
      </c>
      <c r="H3" s="4" t="s">
        <v>19</v>
      </c>
      <c r="I3" s="4" t="s">
        <v>20</v>
      </c>
      <c r="J3" s="4" t="s">
        <v>21</v>
      </c>
      <c r="K3" s="4" t="s">
        <v>529</v>
      </c>
      <c r="L3" s="4" t="s">
        <v>24</v>
      </c>
      <c r="M3" s="4" t="s">
        <v>530</v>
      </c>
      <c r="N3" s="4" t="s">
        <v>531</v>
      </c>
      <c r="O3" s="4" t="s">
        <v>26</v>
      </c>
      <c r="P3" s="4" t="s">
        <v>532</v>
      </c>
      <c r="Q3" s="4" t="s">
        <v>533</v>
      </c>
      <c r="R3" s="4" t="s">
        <v>534</v>
      </c>
      <c r="S3" s="4" t="s">
        <v>535</v>
      </c>
      <c r="T3" s="4" t="s">
        <v>29</v>
      </c>
      <c r="U3" s="4" t="s">
        <v>30</v>
      </c>
      <c r="V3" s="4" t="s">
        <v>31</v>
      </c>
      <c r="W3" s="4" t="s">
        <v>32</v>
      </c>
      <c r="X3" s="4" t="s">
        <v>33</v>
      </c>
    </row>
    <row r="4" spans="1:24" ht="98" x14ac:dyDescent="0.2">
      <c r="A4" s="5" t="s">
        <v>536</v>
      </c>
      <c r="B4" s="5" t="s">
        <v>537</v>
      </c>
      <c r="C4" s="5" t="s">
        <v>538</v>
      </c>
      <c r="D4" s="5" t="s">
        <v>539</v>
      </c>
      <c r="E4" s="5" t="s">
        <v>540</v>
      </c>
      <c r="F4" s="5" t="s">
        <v>39</v>
      </c>
      <c r="G4" s="5">
        <v>340</v>
      </c>
      <c r="H4" s="5" t="s">
        <v>541</v>
      </c>
      <c r="I4" s="5" t="s">
        <v>542</v>
      </c>
      <c r="J4" s="5" t="s">
        <v>543</v>
      </c>
      <c r="K4" s="5">
        <v>20</v>
      </c>
      <c r="L4" s="5" t="s">
        <v>43</v>
      </c>
      <c r="M4" s="5">
        <v>20</v>
      </c>
      <c r="N4" s="5">
        <v>6800</v>
      </c>
      <c r="O4" s="5" t="s">
        <v>39</v>
      </c>
      <c r="P4" s="5" t="s">
        <v>39</v>
      </c>
      <c r="Q4" s="5" t="s">
        <v>544</v>
      </c>
      <c r="R4" s="5" t="s">
        <v>39</v>
      </c>
      <c r="S4" s="5" t="s">
        <v>545</v>
      </c>
      <c r="T4" s="5" t="s">
        <v>546</v>
      </c>
      <c r="U4" s="5" t="s">
        <v>547</v>
      </c>
      <c r="V4" s="6" t="s">
        <v>548</v>
      </c>
      <c r="W4" s="5" t="s">
        <v>49</v>
      </c>
      <c r="X4" s="5" t="s">
        <v>549</v>
      </c>
    </row>
    <row r="5" spans="1:24" ht="98" x14ac:dyDescent="0.2">
      <c r="A5" s="5" t="s">
        <v>550</v>
      </c>
      <c r="B5" s="5" t="s">
        <v>551</v>
      </c>
      <c r="C5" s="5" t="s">
        <v>538</v>
      </c>
      <c r="D5" s="5" t="s">
        <v>552</v>
      </c>
      <c r="E5" s="5" t="s">
        <v>553</v>
      </c>
      <c r="F5" s="5" t="s">
        <v>39</v>
      </c>
      <c r="G5" s="5">
        <v>360</v>
      </c>
      <c r="H5" s="5" t="s">
        <v>541</v>
      </c>
      <c r="I5" s="5" t="s">
        <v>554</v>
      </c>
      <c r="J5" s="5" t="s">
        <v>555</v>
      </c>
      <c r="K5" s="5">
        <v>21.94</v>
      </c>
      <c r="L5" s="5" t="s">
        <v>43</v>
      </c>
      <c r="M5" s="5">
        <v>21.94</v>
      </c>
      <c r="N5" s="5">
        <v>7900</v>
      </c>
      <c r="O5" s="5" t="s">
        <v>39</v>
      </c>
      <c r="P5" s="5" t="s">
        <v>39</v>
      </c>
      <c r="Q5" s="5" t="s">
        <v>556</v>
      </c>
      <c r="R5" s="5" t="s">
        <v>39</v>
      </c>
      <c r="S5" s="5" t="s">
        <v>557</v>
      </c>
      <c r="T5" s="5" t="s">
        <v>558</v>
      </c>
      <c r="U5" s="5" t="s">
        <v>559</v>
      </c>
      <c r="V5" s="6" t="s">
        <v>560</v>
      </c>
      <c r="W5" s="5" t="s">
        <v>49</v>
      </c>
      <c r="X5" s="5" t="s">
        <v>561</v>
      </c>
    </row>
    <row r="6" spans="1:24" ht="70" x14ac:dyDescent="0.2">
      <c r="A6" s="5" t="s">
        <v>562</v>
      </c>
      <c r="B6" s="5" t="s">
        <v>563</v>
      </c>
      <c r="C6" s="5" t="s">
        <v>564</v>
      </c>
      <c r="D6" s="5" t="s">
        <v>565</v>
      </c>
      <c r="E6" s="5" t="s">
        <v>566</v>
      </c>
      <c r="F6" s="5" t="s">
        <v>39</v>
      </c>
      <c r="G6" s="5">
        <v>400</v>
      </c>
      <c r="H6" s="5" t="s">
        <v>567</v>
      </c>
      <c r="I6" s="5" t="s">
        <v>568</v>
      </c>
      <c r="J6" s="5" t="s">
        <v>569</v>
      </c>
      <c r="K6" s="5">
        <v>15</v>
      </c>
      <c r="L6" s="5" t="s">
        <v>43</v>
      </c>
      <c r="M6" s="5">
        <v>15</v>
      </c>
      <c r="N6" s="5">
        <v>6000</v>
      </c>
      <c r="O6" s="5" t="s">
        <v>39</v>
      </c>
      <c r="P6" s="5" t="s">
        <v>39</v>
      </c>
      <c r="Q6" s="5" t="s">
        <v>544</v>
      </c>
      <c r="R6" s="5" t="s">
        <v>39</v>
      </c>
      <c r="S6" s="5" t="s">
        <v>570</v>
      </c>
      <c r="T6" s="5" t="s">
        <v>571</v>
      </c>
      <c r="U6" s="5" t="s">
        <v>572</v>
      </c>
      <c r="V6" s="6" t="s">
        <v>573</v>
      </c>
      <c r="W6" s="5" t="s">
        <v>49</v>
      </c>
      <c r="X6" s="5" t="s">
        <v>574</v>
      </c>
    </row>
    <row r="7" spans="1:24" ht="84" x14ac:dyDescent="0.2">
      <c r="A7" s="5" t="s">
        <v>575</v>
      </c>
      <c r="B7" s="5" t="s">
        <v>576</v>
      </c>
      <c r="C7" s="5" t="s">
        <v>577</v>
      </c>
      <c r="D7" s="5" t="s">
        <v>578</v>
      </c>
      <c r="E7" s="5" t="s">
        <v>579</v>
      </c>
      <c r="F7" s="5" t="s">
        <v>39</v>
      </c>
      <c r="G7" s="5">
        <v>358</v>
      </c>
      <c r="H7" s="5" t="s">
        <v>580</v>
      </c>
      <c r="I7" s="5" t="s">
        <v>581</v>
      </c>
      <c r="J7" s="5" t="s">
        <v>582</v>
      </c>
      <c r="K7" s="5">
        <v>12</v>
      </c>
      <c r="L7" s="5" t="s">
        <v>43</v>
      </c>
      <c r="M7" s="5">
        <v>12</v>
      </c>
      <c r="N7" s="5">
        <v>4296</v>
      </c>
      <c r="O7" s="5" t="s">
        <v>39</v>
      </c>
      <c r="P7" s="5" t="s">
        <v>39</v>
      </c>
      <c r="Q7" s="5" t="s">
        <v>583</v>
      </c>
      <c r="R7" s="5" t="s">
        <v>39</v>
      </c>
      <c r="S7" s="5" t="s">
        <v>584</v>
      </c>
      <c r="T7" s="5" t="s">
        <v>585</v>
      </c>
      <c r="U7" s="5" t="s">
        <v>586</v>
      </c>
      <c r="V7" s="6" t="s">
        <v>587</v>
      </c>
      <c r="W7" s="5" t="s">
        <v>49</v>
      </c>
      <c r="X7" s="5" t="s">
        <v>588</v>
      </c>
    </row>
    <row r="8" spans="1:24" ht="140" x14ac:dyDescent="0.2">
      <c r="A8" s="5" t="s">
        <v>589</v>
      </c>
      <c r="B8" s="5" t="s">
        <v>590</v>
      </c>
      <c r="C8" s="5" t="s">
        <v>591</v>
      </c>
      <c r="D8" s="5" t="s">
        <v>592</v>
      </c>
      <c r="E8" s="5" t="s">
        <v>593</v>
      </c>
      <c r="F8" s="5" t="s">
        <v>594</v>
      </c>
      <c r="G8" s="5">
        <v>780</v>
      </c>
      <c r="H8" s="5" t="s">
        <v>595</v>
      </c>
      <c r="I8" s="5" t="s">
        <v>596</v>
      </c>
      <c r="J8" s="5" t="s">
        <v>597</v>
      </c>
      <c r="K8" s="5">
        <v>20</v>
      </c>
      <c r="L8" s="5" t="s">
        <v>43</v>
      </c>
      <c r="M8" s="5">
        <v>20</v>
      </c>
      <c r="N8" s="5">
        <v>15600</v>
      </c>
      <c r="O8" s="5" t="s">
        <v>39</v>
      </c>
      <c r="P8" s="5" t="s">
        <v>39</v>
      </c>
      <c r="Q8" s="5" t="s">
        <v>583</v>
      </c>
      <c r="R8" s="5" t="s">
        <v>39</v>
      </c>
      <c r="S8" s="5" t="s">
        <v>598</v>
      </c>
      <c r="T8" s="5" t="s">
        <v>599</v>
      </c>
      <c r="U8" s="5" t="s">
        <v>600</v>
      </c>
      <c r="V8" s="6" t="s">
        <v>601</v>
      </c>
      <c r="W8" s="5" t="s">
        <v>49</v>
      </c>
      <c r="X8" s="5" t="s">
        <v>602</v>
      </c>
    </row>
    <row r="9" spans="1:24" ht="126" x14ac:dyDescent="0.2">
      <c r="A9" s="5" t="s">
        <v>603</v>
      </c>
      <c r="B9" s="5" t="s">
        <v>604</v>
      </c>
      <c r="C9" s="5" t="s">
        <v>605</v>
      </c>
      <c r="D9" s="5" t="s">
        <v>592</v>
      </c>
      <c r="E9" s="5" t="s">
        <v>606</v>
      </c>
      <c r="F9" s="5" t="s">
        <v>39</v>
      </c>
      <c r="G9" s="5">
        <v>1400</v>
      </c>
      <c r="H9" s="5" t="s">
        <v>607</v>
      </c>
      <c r="I9" s="5" t="s">
        <v>103</v>
      </c>
      <c r="J9" s="5" t="s">
        <v>608</v>
      </c>
      <c r="K9" s="5">
        <v>15</v>
      </c>
      <c r="L9" s="5" t="s">
        <v>43</v>
      </c>
      <c r="M9" s="5">
        <v>15</v>
      </c>
      <c r="N9" s="5">
        <v>21000</v>
      </c>
      <c r="O9" s="5" t="s">
        <v>609</v>
      </c>
      <c r="P9" s="5" t="s">
        <v>610</v>
      </c>
      <c r="Q9" s="5" t="s">
        <v>583</v>
      </c>
      <c r="R9" s="5" t="s">
        <v>39</v>
      </c>
      <c r="S9" s="5" t="s">
        <v>611</v>
      </c>
      <c r="T9" s="5" t="s">
        <v>612</v>
      </c>
      <c r="U9" s="5" t="s">
        <v>613</v>
      </c>
      <c r="V9" s="6" t="s">
        <v>614</v>
      </c>
      <c r="W9" s="5" t="s">
        <v>49</v>
      </c>
      <c r="X9" s="5" t="s">
        <v>615</v>
      </c>
    </row>
    <row r="10" spans="1:24" ht="98" x14ac:dyDescent="0.2">
      <c r="A10" s="5" t="s">
        <v>616</v>
      </c>
      <c r="B10" s="5" t="s">
        <v>617</v>
      </c>
      <c r="C10" s="5" t="s">
        <v>618</v>
      </c>
      <c r="D10" s="5" t="s">
        <v>619</v>
      </c>
      <c r="E10" s="5" t="s">
        <v>620</v>
      </c>
      <c r="F10" s="5" t="s">
        <v>621</v>
      </c>
      <c r="G10" s="5">
        <v>600</v>
      </c>
      <c r="H10" s="5" t="s">
        <v>622</v>
      </c>
      <c r="I10" s="5" t="s">
        <v>623</v>
      </c>
      <c r="J10" s="5" t="s">
        <v>624</v>
      </c>
      <c r="K10" s="5">
        <v>20</v>
      </c>
      <c r="L10" s="5" t="s">
        <v>43</v>
      </c>
      <c r="M10" s="5">
        <v>20</v>
      </c>
      <c r="N10" s="5">
        <v>12000</v>
      </c>
      <c r="O10" s="5" t="s">
        <v>625</v>
      </c>
      <c r="P10" s="5" t="s">
        <v>39</v>
      </c>
      <c r="Q10" s="5" t="s">
        <v>583</v>
      </c>
      <c r="R10" s="5" t="s">
        <v>39</v>
      </c>
      <c r="S10" s="5" t="s">
        <v>611</v>
      </c>
      <c r="T10" s="5" t="s">
        <v>626</v>
      </c>
      <c r="U10" s="5" t="s">
        <v>627</v>
      </c>
      <c r="V10" s="6" t="s">
        <v>628</v>
      </c>
      <c r="W10" s="5" t="s">
        <v>49</v>
      </c>
      <c r="X10" s="5" t="s">
        <v>629</v>
      </c>
    </row>
    <row r="11" spans="1:24" ht="112" x14ac:dyDescent="0.2">
      <c r="A11" s="5" t="s">
        <v>630</v>
      </c>
      <c r="B11" s="5" t="s">
        <v>631</v>
      </c>
      <c r="C11" s="5" t="s">
        <v>632</v>
      </c>
      <c r="D11" s="5" t="s">
        <v>633</v>
      </c>
      <c r="E11" s="5" t="s">
        <v>620</v>
      </c>
      <c r="F11" s="5" t="s">
        <v>39</v>
      </c>
      <c r="G11" s="5">
        <v>460</v>
      </c>
      <c r="H11" s="5" t="s">
        <v>634</v>
      </c>
      <c r="I11" s="5" t="s">
        <v>635</v>
      </c>
      <c r="J11" s="5" t="s">
        <v>636</v>
      </c>
      <c r="K11" s="5">
        <v>18</v>
      </c>
      <c r="L11" s="5" t="s">
        <v>43</v>
      </c>
      <c r="M11" s="5">
        <v>18</v>
      </c>
      <c r="N11" s="5">
        <v>8280</v>
      </c>
      <c r="O11" s="5" t="s">
        <v>39</v>
      </c>
      <c r="P11" s="5" t="s">
        <v>39</v>
      </c>
      <c r="Q11" s="5" t="s">
        <v>637</v>
      </c>
      <c r="R11" s="5" t="s">
        <v>638</v>
      </c>
      <c r="S11" s="5" t="s">
        <v>639</v>
      </c>
      <c r="T11" s="5" t="s">
        <v>640</v>
      </c>
      <c r="U11" s="5" t="s">
        <v>641</v>
      </c>
      <c r="V11" s="6" t="s">
        <v>642</v>
      </c>
      <c r="W11" s="5" t="s">
        <v>49</v>
      </c>
      <c r="X11" s="5" t="s">
        <v>643</v>
      </c>
    </row>
    <row r="12" spans="1:24" ht="84" x14ac:dyDescent="0.2">
      <c r="A12" s="5" t="s">
        <v>644</v>
      </c>
      <c r="B12" s="5" t="s">
        <v>645</v>
      </c>
      <c r="C12" s="5" t="s">
        <v>646</v>
      </c>
      <c r="D12" s="5" t="s">
        <v>647</v>
      </c>
      <c r="E12" s="5" t="s">
        <v>648</v>
      </c>
      <c r="F12" s="5" t="s">
        <v>649</v>
      </c>
      <c r="G12" s="5">
        <v>700</v>
      </c>
      <c r="H12" s="5" t="s">
        <v>650</v>
      </c>
      <c r="I12" s="5" t="s">
        <v>651</v>
      </c>
      <c r="J12" s="5" t="s">
        <v>652</v>
      </c>
      <c r="K12" s="5">
        <v>15</v>
      </c>
      <c r="L12" s="5" t="s">
        <v>43</v>
      </c>
      <c r="M12" s="5">
        <v>15</v>
      </c>
      <c r="N12" s="5">
        <v>10500</v>
      </c>
      <c r="O12" s="5" t="s">
        <v>39</v>
      </c>
      <c r="P12" s="5" t="s">
        <v>653</v>
      </c>
      <c r="Q12" s="5" t="s">
        <v>583</v>
      </c>
      <c r="R12" s="5" t="s">
        <v>39</v>
      </c>
      <c r="S12" s="5" t="s">
        <v>654</v>
      </c>
      <c r="T12" s="5" t="s">
        <v>655</v>
      </c>
      <c r="U12" s="5" t="s">
        <v>656</v>
      </c>
      <c r="V12" s="6" t="s">
        <v>657</v>
      </c>
      <c r="W12" s="5" t="s">
        <v>49</v>
      </c>
      <c r="X12" s="5" t="s">
        <v>658</v>
      </c>
    </row>
    <row r="13" spans="1:24" ht="56" x14ac:dyDescent="0.2">
      <c r="A13" s="5" t="s">
        <v>659</v>
      </c>
      <c r="B13" s="5" t="s">
        <v>660</v>
      </c>
      <c r="C13" s="5" t="s">
        <v>661</v>
      </c>
      <c r="D13" s="5" t="s">
        <v>647</v>
      </c>
      <c r="E13" s="5" t="s">
        <v>662</v>
      </c>
      <c r="F13" s="5" t="s">
        <v>39</v>
      </c>
      <c r="G13" s="5">
        <v>250</v>
      </c>
      <c r="H13" s="5" t="s">
        <v>663</v>
      </c>
      <c r="I13" s="5" t="s">
        <v>664</v>
      </c>
      <c r="J13" s="5" t="s">
        <v>665</v>
      </c>
      <c r="K13" s="5">
        <v>18</v>
      </c>
      <c r="L13" s="5" t="s">
        <v>43</v>
      </c>
      <c r="M13" s="5">
        <v>18</v>
      </c>
      <c r="N13" s="5">
        <v>4500</v>
      </c>
      <c r="O13" s="5" t="s">
        <v>39</v>
      </c>
      <c r="P13" s="5" t="s">
        <v>39</v>
      </c>
      <c r="Q13" s="5" t="s">
        <v>583</v>
      </c>
      <c r="R13" s="5" t="s">
        <v>39</v>
      </c>
      <c r="S13" s="5" t="s">
        <v>666</v>
      </c>
      <c r="T13" s="5" t="s">
        <v>667</v>
      </c>
      <c r="U13" s="5" t="s">
        <v>668</v>
      </c>
      <c r="V13" s="6" t="s">
        <v>669</v>
      </c>
      <c r="W13" s="5" t="s">
        <v>49</v>
      </c>
      <c r="X13" s="5" t="s">
        <v>670</v>
      </c>
    </row>
    <row r="14" spans="1:24" ht="98" x14ac:dyDescent="0.2">
      <c r="A14" s="5" t="s">
        <v>671</v>
      </c>
      <c r="B14" s="5" t="s">
        <v>672</v>
      </c>
      <c r="C14" s="5" t="s">
        <v>673</v>
      </c>
      <c r="D14" s="5" t="s">
        <v>647</v>
      </c>
      <c r="E14" s="5" t="s">
        <v>620</v>
      </c>
      <c r="F14" s="5" t="s">
        <v>39</v>
      </c>
      <c r="G14" s="5">
        <v>580</v>
      </c>
      <c r="H14" s="5" t="s">
        <v>541</v>
      </c>
      <c r="I14" s="5" t="s">
        <v>674</v>
      </c>
      <c r="J14" s="5" t="s">
        <v>675</v>
      </c>
      <c r="K14" s="5">
        <v>25</v>
      </c>
      <c r="L14" s="5" t="s">
        <v>43</v>
      </c>
      <c r="M14" s="5">
        <v>25</v>
      </c>
      <c r="N14" s="5">
        <v>14500</v>
      </c>
      <c r="O14" s="5" t="s">
        <v>676</v>
      </c>
      <c r="P14" s="5" t="s">
        <v>39</v>
      </c>
      <c r="Q14" s="5" t="s">
        <v>583</v>
      </c>
      <c r="R14" s="5" t="s">
        <v>39</v>
      </c>
      <c r="S14" s="5" t="s">
        <v>677</v>
      </c>
      <c r="T14" s="5" t="s">
        <v>678</v>
      </c>
      <c r="U14" s="5" t="s">
        <v>679</v>
      </c>
      <c r="V14" s="6" t="s">
        <v>680</v>
      </c>
      <c r="W14" s="5" t="s">
        <v>49</v>
      </c>
      <c r="X14" s="5" t="s">
        <v>681</v>
      </c>
    </row>
    <row r="15" spans="1:24" ht="98" x14ac:dyDescent="0.2">
      <c r="A15" s="5" t="s">
        <v>682</v>
      </c>
      <c r="B15" s="5" t="s">
        <v>683</v>
      </c>
      <c r="C15" s="5" t="s">
        <v>684</v>
      </c>
      <c r="D15" s="5" t="s">
        <v>685</v>
      </c>
      <c r="E15" s="5" t="s">
        <v>662</v>
      </c>
      <c r="F15" s="5" t="s">
        <v>39</v>
      </c>
      <c r="G15" s="5">
        <v>400</v>
      </c>
      <c r="H15" s="5" t="s">
        <v>541</v>
      </c>
      <c r="I15" s="5" t="s">
        <v>686</v>
      </c>
      <c r="J15" s="5" t="s">
        <v>687</v>
      </c>
      <c r="K15" s="5">
        <v>20</v>
      </c>
      <c r="L15" s="5" t="s">
        <v>43</v>
      </c>
      <c r="M15" s="5">
        <v>20</v>
      </c>
      <c r="N15" s="5">
        <v>8000</v>
      </c>
      <c r="O15" s="5" t="s">
        <v>39</v>
      </c>
      <c r="P15" s="5" t="s">
        <v>39</v>
      </c>
      <c r="Q15" s="5" t="s">
        <v>583</v>
      </c>
      <c r="R15" s="5" t="s">
        <v>39</v>
      </c>
      <c r="S15" s="5" t="s">
        <v>688</v>
      </c>
      <c r="T15" s="5" t="s">
        <v>689</v>
      </c>
      <c r="U15" s="5" t="s">
        <v>690</v>
      </c>
      <c r="V15" s="6" t="s">
        <v>691</v>
      </c>
      <c r="W15" s="5" t="s">
        <v>49</v>
      </c>
      <c r="X15" s="5" t="s">
        <v>692</v>
      </c>
    </row>
    <row r="16" spans="1:24" ht="98" x14ac:dyDescent="0.2">
      <c r="A16" s="5" t="s">
        <v>693</v>
      </c>
      <c r="B16" s="5" t="s">
        <v>694</v>
      </c>
      <c r="C16" s="5" t="s">
        <v>695</v>
      </c>
      <c r="D16" s="5" t="s">
        <v>647</v>
      </c>
      <c r="E16" s="5" t="s">
        <v>662</v>
      </c>
      <c r="F16" s="5" t="s">
        <v>39</v>
      </c>
      <c r="G16" s="5">
        <v>200</v>
      </c>
      <c r="H16" s="5" t="s">
        <v>541</v>
      </c>
      <c r="I16" s="5" t="s">
        <v>39</v>
      </c>
      <c r="J16" s="5" t="s">
        <v>696</v>
      </c>
      <c r="K16" s="5">
        <v>20</v>
      </c>
      <c r="L16" s="5" t="s">
        <v>43</v>
      </c>
      <c r="M16" s="5">
        <v>20</v>
      </c>
      <c r="N16" s="5">
        <v>4000</v>
      </c>
      <c r="O16" s="5" t="s">
        <v>39</v>
      </c>
      <c r="P16" s="5" t="s">
        <v>39</v>
      </c>
      <c r="Q16" s="5" t="s">
        <v>583</v>
      </c>
      <c r="R16" s="5" t="s">
        <v>39</v>
      </c>
      <c r="S16" s="5" t="s">
        <v>697</v>
      </c>
      <c r="T16" s="5" t="s">
        <v>698</v>
      </c>
      <c r="U16" s="5" t="s">
        <v>699</v>
      </c>
      <c r="V16" s="6" t="s">
        <v>700</v>
      </c>
      <c r="W16" s="5" t="s">
        <v>49</v>
      </c>
      <c r="X16" s="5"/>
    </row>
    <row r="17" spans="1:24" ht="98" x14ac:dyDescent="0.2">
      <c r="A17" s="5" t="s">
        <v>701</v>
      </c>
      <c r="B17" s="5" t="s">
        <v>702</v>
      </c>
      <c r="C17" s="5" t="s">
        <v>703</v>
      </c>
      <c r="D17" s="5" t="s">
        <v>647</v>
      </c>
      <c r="E17" s="5" t="s">
        <v>662</v>
      </c>
      <c r="F17" s="5" t="s">
        <v>39</v>
      </c>
      <c r="G17" s="5">
        <v>250</v>
      </c>
      <c r="H17" s="5" t="s">
        <v>541</v>
      </c>
      <c r="I17" s="5" t="s">
        <v>103</v>
      </c>
      <c r="J17" s="5" t="s">
        <v>704</v>
      </c>
      <c r="K17" s="5">
        <v>20</v>
      </c>
      <c r="L17" s="5" t="s">
        <v>43</v>
      </c>
      <c r="M17" s="5">
        <v>20</v>
      </c>
      <c r="N17" s="5">
        <v>5000</v>
      </c>
      <c r="O17" s="5" t="s">
        <v>39</v>
      </c>
      <c r="P17" s="5" t="s">
        <v>39</v>
      </c>
      <c r="Q17" s="5" t="s">
        <v>583</v>
      </c>
      <c r="R17" s="5" t="s">
        <v>39</v>
      </c>
      <c r="S17" s="5" t="s">
        <v>697</v>
      </c>
      <c r="T17" s="5" t="s">
        <v>705</v>
      </c>
      <c r="U17" s="5" t="s">
        <v>706</v>
      </c>
      <c r="V17" s="6" t="s">
        <v>707</v>
      </c>
      <c r="W17" s="5" t="s">
        <v>49</v>
      </c>
      <c r="X17" s="5"/>
    </row>
    <row r="18" spans="1:24" ht="98" x14ac:dyDescent="0.2">
      <c r="A18" s="5" t="s">
        <v>708</v>
      </c>
      <c r="B18" s="5" t="s">
        <v>709</v>
      </c>
      <c r="C18" s="5" t="s">
        <v>710</v>
      </c>
      <c r="D18" s="5" t="s">
        <v>685</v>
      </c>
      <c r="E18" s="5" t="s">
        <v>662</v>
      </c>
      <c r="F18" s="5" t="s">
        <v>39</v>
      </c>
      <c r="G18" s="5">
        <v>316.60000000000002</v>
      </c>
      <c r="H18" s="5" t="s">
        <v>541</v>
      </c>
      <c r="I18" s="5" t="s">
        <v>711</v>
      </c>
      <c r="J18" s="5" t="s">
        <v>39</v>
      </c>
      <c r="K18" s="5">
        <v>25</v>
      </c>
      <c r="L18" s="5" t="s">
        <v>43</v>
      </c>
      <c r="M18" s="5">
        <v>25</v>
      </c>
      <c r="N18" s="5">
        <v>7915</v>
      </c>
      <c r="O18" s="5" t="s">
        <v>39</v>
      </c>
      <c r="P18" s="5" t="s">
        <v>39</v>
      </c>
      <c r="Q18" s="5" t="s">
        <v>583</v>
      </c>
      <c r="R18" s="5" t="s">
        <v>39</v>
      </c>
      <c r="S18" s="5" t="s">
        <v>712</v>
      </c>
      <c r="T18" s="5" t="s">
        <v>713</v>
      </c>
      <c r="U18" s="5" t="s">
        <v>714</v>
      </c>
      <c r="V18" s="6" t="s">
        <v>715</v>
      </c>
      <c r="W18" s="5" t="s">
        <v>49</v>
      </c>
      <c r="X18" s="5"/>
    </row>
    <row r="19" spans="1:24" ht="126" x14ac:dyDescent="0.2">
      <c r="A19" s="5" t="s">
        <v>716</v>
      </c>
      <c r="B19" s="5" t="s">
        <v>717</v>
      </c>
      <c r="C19" s="5" t="s">
        <v>718</v>
      </c>
      <c r="D19" s="5" t="s">
        <v>719</v>
      </c>
      <c r="E19" s="5" t="s">
        <v>662</v>
      </c>
      <c r="F19" s="5" t="s">
        <v>720</v>
      </c>
      <c r="G19" s="5">
        <v>330</v>
      </c>
      <c r="H19" s="5" t="s">
        <v>541</v>
      </c>
      <c r="I19" s="5" t="s">
        <v>103</v>
      </c>
      <c r="J19" s="5" t="s">
        <v>704</v>
      </c>
      <c r="K19" s="5">
        <v>30</v>
      </c>
      <c r="L19" s="5" t="s">
        <v>43</v>
      </c>
      <c r="M19" s="5">
        <v>30</v>
      </c>
      <c r="N19" s="5">
        <v>9900</v>
      </c>
      <c r="O19" s="5" t="s">
        <v>721</v>
      </c>
      <c r="P19" s="5" t="s">
        <v>722</v>
      </c>
      <c r="Q19" s="5" t="s">
        <v>723</v>
      </c>
      <c r="R19" s="5" t="s">
        <v>39</v>
      </c>
      <c r="S19" s="5" t="s">
        <v>611</v>
      </c>
      <c r="T19" s="5" t="s">
        <v>724</v>
      </c>
      <c r="U19" s="5" t="s">
        <v>725</v>
      </c>
      <c r="V19" s="6" t="s">
        <v>726</v>
      </c>
      <c r="W19" s="5" t="s">
        <v>49</v>
      </c>
      <c r="X19" s="5" t="s">
        <v>727</v>
      </c>
    </row>
    <row r="20" spans="1:24" ht="98" x14ac:dyDescent="0.2">
      <c r="A20" s="5" t="s">
        <v>728</v>
      </c>
      <c r="B20" s="5" t="s">
        <v>729</v>
      </c>
      <c r="C20" s="5" t="s">
        <v>730</v>
      </c>
      <c r="D20" s="5" t="s">
        <v>731</v>
      </c>
      <c r="E20" s="5" t="s">
        <v>662</v>
      </c>
      <c r="F20" s="5" t="s">
        <v>39</v>
      </c>
      <c r="G20" s="5">
        <v>200</v>
      </c>
      <c r="H20" s="5" t="s">
        <v>541</v>
      </c>
      <c r="I20" s="5" t="s">
        <v>732</v>
      </c>
      <c r="J20" s="5" t="s">
        <v>733</v>
      </c>
      <c r="K20" s="5">
        <v>28</v>
      </c>
      <c r="L20" s="5" t="s">
        <v>43</v>
      </c>
      <c r="M20" s="5">
        <v>28</v>
      </c>
      <c r="N20" s="5">
        <v>5600</v>
      </c>
      <c r="O20" s="5" t="s">
        <v>39</v>
      </c>
      <c r="P20" s="5" t="s">
        <v>39</v>
      </c>
      <c r="Q20" s="5" t="s">
        <v>583</v>
      </c>
      <c r="R20" s="5" t="s">
        <v>39</v>
      </c>
      <c r="S20" s="5" t="s">
        <v>598</v>
      </c>
      <c r="T20" s="5" t="s">
        <v>734</v>
      </c>
      <c r="U20" s="5" t="s">
        <v>735</v>
      </c>
      <c r="V20" s="6" t="s">
        <v>736</v>
      </c>
      <c r="W20" s="5" t="s">
        <v>49</v>
      </c>
      <c r="X20" s="5"/>
    </row>
    <row r="21" spans="1:24" ht="56" x14ac:dyDescent="0.2">
      <c r="A21" s="5" t="s">
        <v>737</v>
      </c>
      <c r="B21" s="5" t="s">
        <v>738</v>
      </c>
      <c r="C21" s="5" t="s">
        <v>739</v>
      </c>
      <c r="D21" s="5" t="s">
        <v>647</v>
      </c>
      <c r="E21" s="5" t="s">
        <v>740</v>
      </c>
      <c r="F21" s="5" t="s">
        <v>39</v>
      </c>
      <c r="G21" s="5">
        <v>300</v>
      </c>
      <c r="H21" s="5" t="s">
        <v>741</v>
      </c>
      <c r="I21" s="5" t="s">
        <v>742</v>
      </c>
      <c r="J21" s="5" t="s">
        <v>743</v>
      </c>
      <c r="K21" s="5">
        <v>26</v>
      </c>
      <c r="L21" s="5" t="s">
        <v>43</v>
      </c>
      <c r="M21" s="5">
        <v>26</v>
      </c>
      <c r="N21" s="5">
        <v>7800</v>
      </c>
      <c r="O21" s="5" t="s">
        <v>744</v>
      </c>
      <c r="P21" s="5" t="s">
        <v>39</v>
      </c>
      <c r="Q21" s="5" t="s">
        <v>583</v>
      </c>
      <c r="R21" s="5" t="s">
        <v>39</v>
      </c>
      <c r="S21" s="5" t="s">
        <v>745</v>
      </c>
      <c r="T21" s="5" t="s">
        <v>746</v>
      </c>
      <c r="U21" s="5" t="s">
        <v>747</v>
      </c>
      <c r="V21" s="6" t="s">
        <v>748</v>
      </c>
      <c r="W21" s="5" t="s">
        <v>49</v>
      </c>
      <c r="X21" s="5" t="s">
        <v>749</v>
      </c>
    </row>
    <row r="22" spans="1:24" ht="98" x14ac:dyDescent="0.2">
      <c r="A22" s="5" t="s">
        <v>750</v>
      </c>
      <c r="B22" s="5" t="s">
        <v>751</v>
      </c>
      <c r="C22" s="5" t="s">
        <v>752</v>
      </c>
      <c r="D22" s="5" t="s">
        <v>647</v>
      </c>
      <c r="E22" s="5" t="s">
        <v>753</v>
      </c>
      <c r="F22" s="5" t="s">
        <v>39</v>
      </c>
      <c r="G22" s="5">
        <v>250</v>
      </c>
      <c r="H22" s="5" t="s">
        <v>541</v>
      </c>
      <c r="I22" s="5" t="s">
        <v>39</v>
      </c>
      <c r="J22" s="5" t="s">
        <v>754</v>
      </c>
      <c r="K22" s="5">
        <v>20</v>
      </c>
      <c r="L22" s="5" t="s">
        <v>43</v>
      </c>
      <c r="M22" s="5">
        <v>20</v>
      </c>
      <c r="N22" s="5">
        <v>5000</v>
      </c>
      <c r="O22" s="5" t="s">
        <v>39</v>
      </c>
      <c r="P22" s="5" t="s">
        <v>39</v>
      </c>
      <c r="Q22" s="5" t="s">
        <v>755</v>
      </c>
      <c r="R22" s="5" t="s">
        <v>39</v>
      </c>
      <c r="S22" s="5" t="s">
        <v>756</v>
      </c>
      <c r="T22" s="5" t="s">
        <v>757</v>
      </c>
      <c r="U22" s="5" t="s">
        <v>758</v>
      </c>
      <c r="V22" s="6" t="s">
        <v>759</v>
      </c>
      <c r="W22" s="5" t="s">
        <v>49</v>
      </c>
      <c r="X22" s="5" t="s">
        <v>760</v>
      </c>
    </row>
    <row r="23" spans="1:24" ht="98" x14ac:dyDescent="0.2">
      <c r="A23" s="5" t="s">
        <v>761</v>
      </c>
      <c r="B23" s="5" t="s">
        <v>762</v>
      </c>
      <c r="C23" s="5" t="s">
        <v>763</v>
      </c>
      <c r="D23" s="5" t="s">
        <v>764</v>
      </c>
      <c r="E23" s="5" t="s">
        <v>765</v>
      </c>
      <c r="F23" s="5" t="s">
        <v>39</v>
      </c>
      <c r="G23" s="5">
        <v>176</v>
      </c>
      <c r="H23" s="5" t="s">
        <v>541</v>
      </c>
      <c r="I23" s="5" t="s">
        <v>581</v>
      </c>
      <c r="J23" s="5" t="s">
        <v>766</v>
      </c>
      <c r="K23" s="5">
        <v>23</v>
      </c>
      <c r="L23" s="5" t="s">
        <v>43</v>
      </c>
      <c r="M23" s="5">
        <v>23</v>
      </c>
      <c r="N23" s="5">
        <v>4048</v>
      </c>
      <c r="O23" s="5" t="s">
        <v>767</v>
      </c>
      <c r="P23" s="5" t="s">
        <v>768</v>
      </c>
      <c r="Q23" s="5" t="s">
        <v>583</v>
      </c>
      <c r="R23" s="5" t="s">
        <v>769</v>
      </c>
      <c r="S23" s="5" t="s">
        <v>770</v>
      </c>
      <c r="T23" s="5" t="s">
        <v>771</v>
      </c>
      <c r="U23" s="5" t="s">
        <v>772</v>
      </c>
      <c r="V23" s="6" t="s">
        <v>773</v>
      </c>
      <c r="W23" s="5" t="s">
        <v>49</v>
      </c>
      <c r="X23" s="5"/>
    </row>
    <row r="24" spans="1:24" ht="56" x14ac:dyDescent="0.2">
      <c r="A24" s="5" t="s">
        <v>774</v>
      </c>
      <c r="B24" s="5" t="s">
        <v>775</v>
      </c>
      <c r="C24" s="5" t="s">
        <v>776</v>
      </c>
      <c r="D24" s="5" t="s">
        <v>777</v>
      </c>
      <c r="E24" s="5" t="s">
        <v>778</v>
      </c>
      <c r="F24" s="5" t="s">
        <v>39</v>
      </c>
      <c r="G24" s="5">
        <v>105</v>
      </c>
      <c r="H24" s="5" t="s">
        <v>779</v>
      </c>
      <c r="I24" s="5" t="s">
        <v>780</v>
      </c>
      <c r="J24" s="5" t="s">
        <v>781</v>
      </c>
      <c r="K24" s="5">
        <v>15</v>
      </c>
      <c r="L24" s="5" t="s">
        <v>43</v>
      </c>
      <c r="M24" s="5">
        <v>15</v>
      </c>
      <c r="N24" s="5">
        <v>1575</v>
      </c>
      <c r="O24" s="5" t="s">
        <v>782</v>
      </c>
      <c r="P24" s="5" t="s">
        <v>783</v>
      </c>
      <c r="Q24" s="5" t="s">
        <v>583</v>
      </c>
      <c r="R24" s="5" t="s">
        <v>39</v>
      </c>
      <c r="S24" s="5" t="s">
        <v>784</v>
      </c>
      <c r="T24" s="5" t="s">
        <v>785</v>
      </c>
      <c r="U24" s="5" t="s">
        <v>786</v>
      </c>
      <c r="V24" s="6" t="s">
        <v>787</v>
      </c>
      <c r="W24" s="5" t="s">
        <v>49</v>
      </c>
      <c r="X24" s="5"/>
    </row>
    <row r="25" spans="1:24" ht="56" x14ac:dyDescent="0.2">
      <c r="A25" s="5" t="s">
        <v>788</v>
      </c>
      <c r="B25" s="5" t="s">
        <v>789</v>
      </c>
      <c r="C25" s="5" t="s">
        <v>790</v>
      </c>
      <c r="D25" s="5" t="s">
        <v>552</v>
      </c>
      <c r="E25" s="5" t="s">
        <v>791</v>
      </c>
      <c r="F25" s="5" t="s">
        <v>39</v>
      </c>
      <c r="G25" s="5">
        <v>60</v>
      </c>
      <c r="H25" s="5" t="s">
        <v>792</v>
      </c>
      <c r="I25" s="5" t="s">
        <v>793</v>
      </c>
      <c r="J25" s="5" t="s">
        <v>794</v>
      </c>
      <c r="K25" s="5">
        <v>15</v>
      </c>
      <c r="L25" s="5" t="s">
        <v>43</v>
      </c>
      <c r="M25" s="5">
        <v>15</v>
      </c>
      <c r="N25" s="5">
        <v>900</v>
      </c>
      <c r="O25" s="5" t="s">
        <v>39</v>
      </c>
      <c r="P25" s="5" t="s">
        <v>39</v>
      </c>
      <c r="Q25" s="5" t="s">
        <v>795</v>
      </c>
      <c r="R25" s="5" t="s">
        <v>39</v>
      </c>
      <c r="S25" s="5" t="s">
        <v>796</v>
      </c>
      <c r="T25" s="5" t="s">
        <v>797</v>
      </c>
      <c r="U25" s="5" t="s">
        <v>798</v>
      </c>
      <c r="V25" s="6" t="s">
        <v>799</v>
      </c>
      <c r="W25" s="5" t="s">
        <v>49</v>
      </c>
      <c r="X25" s="5" t="s">
        <v>800</v>
      </c>
    </row>
    <row r="26" spans="1:24" ht="98" x14ac:dyDescent="0.2">
      <c r="A26" s="5" t="s">
        <v>801</v>
      </c>
      <c r="B26" s="5" t="s">
        <v>802</v>
      </c>
      <c r="C26" s="5" t="s">
        <v>803</v>
      </c>
      <c r="D26" s="5" t="s">
        <v>804</v>
      </c>
      <c r="E26" s="5" t="s">
        <v>805</v>
      </c>
      <c r="F26" s="5" t="s">
        <v>39</v>
      </c>
      <c r="G26" s="5">
        <v>184</v>
      </c>
      <c r="H26" s="5" t="s">
        <v>541</v>
      </c>
      <c r="I26" s="5" t="s">
        <v>581</v>
      </c>
      <c r="J26" s="5" t="s">
        <v>806</v>
      </c>
      <c r="K26" s="5">
        <v>130000</v>
      </c>
      <c r="L26" s="5" t="s">
        <v>58</v>
      </c>
      <c r="M26" s="5">
        <v>10.98</v>
      </c>
      <c r="N26" s="5">
        <v>23920000</v>
      </c>
      <c r="O26" s="5" t="s">
        <v>807</v>
      </c>
      <c r="P26" s="5" t="s">
        <v>39</v>
      </c>
      <c r="Q26" s="5" t="s">
        <v>808</v>
      </c>
      <c r="R26" s="5" t="s">
        <v>809</v>
      </c>
      <c r="S26" s="5" t="s">
        <v>810</v>
      </c>
      <c r="T26" s="5" t="s">
        <v>811</v>
      </c>
      <c r="U26" s="5" t="s">
        <v>812</v>
      </c>
      <c r="V26" s="6" t="s">
        <v>813</v>
      </c>
      <c r="W26" s="5" t="s">
        <v>49</v>
      </c>
      <c r="X26" s="5" t="s">
        <v>814</v>
      </c>
    </row>
    <row r="27" spans="1:24" ht="56" x14ac:dyDescent="0.2">
      <c r="A27" s="5" t="s">
        <v>815</v>
      </c>
      <c r="B27" s="5" t="s">
        <v>816</v>
      </c>
      <c r="C27" s="5" t="s">
        <v>817</v>
      </c>
      <c r="D27" s="5" t="s">
        <v>818</v>
      </c>
      <c r="E27" s="5" t="s">
        <v>819</v>
      </c>
      <c r="F27" s="5" t="s">
        <v>39</v>
      </c>
      <c r="G27" s="5">
        <v>75</v>
      </c>
      <c r="H27" s="5" t="s">
        <v>820</v>
      </c>
      <c r="I27" s="5" t="s">
        <v>581</v>
      </c>
      <c r="J27" s="5" t="s">
        <v>821</v>
      </c>
      <c r="K27" s="5">
        <v>160000</v>
      </c>
      <c r="L27" s="5" t="s">
        <v>58</v>
      </c>
      <c r="M27" s="5">
        <v>13.51</v>
      </c>
      <c r="N27" s="5">
        <v>12000000</v>
      </c>
      <c r="O27" s="5" t="s">
        <v>822</v>
      </c>
      <c r="P27" s="5" t="s">
        <v>39</v>
      </c>
      <c r="Q27" s="5" t="s">
        <v>823</v>
      </c>
      <c r="R27" s="5" t="s">
        <v>824</v>
      </c>
      <c r="S27" s="5" t="s">
        <v>825</v>
      </c>
      <c r="T27" s="5" t="s">
        <v>826</v>
      </c>
      <c r="U27" s="5" t="s">
        <v>827</v>
      </c>
      <c r="V27" s="6" t="s">
        <v>828</v>
      </c>
      <c r="W27" s="5" t="s">
        <v>49</v>
      </c>
      <c r="X27" s="5" t="s">
        <v>829</v>
      </c>
    </row>
    <row r="28" spans="1:24" ht="56" x14ac:dyDescent="0.2">
      <c r="A28" s="5" t="s">
        <v>830</v>
      </c>
      <c r="B28" s="5" t="s">
        <v>831</v>
      </c>
      <c r="C28" s="5" t="s">
        <v>832</v>
      </c>
      <c r="D28" s="5" t="s">
        <v>804</v>
      </c>
      <c r="E28" s="5" t="s">
        <v>833</v>
      </c>
      <c r="F28" s="5" t="s">
        <v>39</v>
      </c>
      <c r="G28" s="5">
        <v>62</v>
      </c>
      <c r="H28" s="5" t="s">
        <v>834</v>
      </c>
      <c r="I28" s="5" t="s">
        <v>835</v>
      </c>
      <c r="J28" s="5" t="s">
        <v>836</v>
      </c>
      <c r="K28" s="5">
        <v>290000</v>
      </c>
      <c r="L28" s="5" t="s">
        <v>58</v>
      </c>
      <c r="M28" s="5">
        <v>24.49</v>
      </c>
      <c r="N28" s="5">
        <v>17980000</v>
      </c>
      <c r="O28" s="5" t="s">
        <v>837</v>
      </c>
      <c r="P28" s="5" t="s">
        <v>838</v>
      </c>
      <c r="Q28" s="5" t="s">
        <v>839</v>
      </c>
      <c r="R28" s="5" t="s">
        <v>39</v>
      </c>
      <c r="S28" s="5" t="s">
        <v>840</v>
      </c>
      <c r="T28" s="5" t="s">
        <v>841</v>
      </c>
      <c r="U28" s="5" t="s">
        <v>842</v>
      </c>
      <c r="V28" s="6" t="s">
        <v>843</v>
      </c>
      <c r="W28" s="5" t="s">
        <v>49</v>
      </c>
      <c r="X28" s="5" t="s">
        <v>844</v>
      </c>
    </row>
    <row r="29" spans="1:24" ht="98" x14ac:dyDescent="0.2">
      <c r="A29" s="5" t="s">
        <v>845</v>
      </c>
      <c r="B29" s="5" t="s">
        <v>846</v>
      </c>
      <c r="C29" s="5" t="s">
        <v>847</v>
      </c>
      <c r="D29" s="5" t="s">
        <v>848</v>
      </c>
      <c r="E29" s="5" t="s">
        <v>849</v>
      </c>
      <c r="F29" s="5" t="s">
        <v>39</v>
      </c>
      <c r="G29" s="5">
        <v>210</v>
      </c>
      <c r="H29" s="5" t="s">
        <v>541</v>
      </c>
      <c r="I29" s="5" t="s">
        <v>850</v>
      </c>
      <c r="J29" s="5" t="s">
        <v>39</v>
      </c>
      <c r="K29" s="5">
        <v>8</v>
      </c>
      <c r="L29" s="5" t="s">
        <v>43</v>
      </c>
      <c r="M29" s="5">
        <v>8</v>
      </c>
      <c r="N29" s="5">
        <v>1680</v>
      </c>
      <c r="O29" s="5" t="s">
        <v>39</v>
      </c>
      <c r="P29" s="5" t="s">
        <v>39</v>
      </c>
      <c r="Q29" s="5" t="s">
        <v>583</v>
      </c>
      <c r="R29" s="5" t="s">
        <v>39</v>
      </c>
      <c r="S29" s="5" t="s">
        <v>851</v>
      </c>
      <c r="T29" s="5" t="s">
        <v>852</v>
      </c>
      <c r="U29" s="5" t="s">
        <v>853</v>
      </c>
      <c r="V29" s="6" t="s">
        <v>854</v>
      </c>
      <c r="W29" s="5" t="s">
        <v>49</v>
      </c>
      <c r="X29" s="5" t="s">
        <v>855</v>
      </c>
    </row>
    <row r="30" spans="1:24" ht="98" x14ac:dyDescent="0.2">
      <c r="A30" s="5" t="s">
        <v>856</v>
      </c>
      <c r="B30" s="5" t="s">
        <v>857</v>
      </c>
      <c r="C30" s="5" t="s">
        <v>858</v>
      </c>
      <c r="D30" s="5" t="s">
        <v>859</v>
      </c>
      <c r="E30" s="5" t="s">
        <v>849</v>
      </c>
      <c r="F30" s="5" t="s">
        <v>39</v>
      </c>
      <c r="G30" s="5">
        <v>150</v>
      </c>
      <c r="H30" s="5" t="s">
        <v>541</v>
      </c>
      <c r="I30" s="5" t="s">
        <v>860</v>
      </c>
      <c r="J30" s="5" t="s">
        <v>861</v>
      </c>
      <c r="K30" s="5">
        <v>17</v>
      </c>
      <c r="L30" s="5" t="s">
        <v>43</v>
      </c>
      <c r="M30" s="5">
        <v>17</v>
      </c>
      <c r="N30" s="5">
        <v>2550</v>
      </c>
      <c r="O30" s="5" t="s">
        <v>39</v>
      </c>
      <c r="P30" s="5" t="s">
        <v>39</v>
      </c>
      <c r="Q30" s="5" t="s">
        <v>583</v>
      </c>
      <c r="R30" s="5" t="s">
        <v>39</v>
      </c>
      <c r="S30" s="5" t="s">
        <v>862</v>
      </c>
      <c r="T30" s="5" t="s">
        <v>863</v>
      </c>
      <c r="U30" s="5" t="s">
        <v>864</v>
      </c>
      <c r="V30" s="6" t="s">
        <v>865</v>
      </c>
      <c r="W30" s="5" t="s">
        <v>49</v>
      </c>
      <c r="X30" s="5" t="s">
        <v>866</v>
      </c>
    </row>
    <row r="31" spans="1:24" ht="84" x14ac:dyDescent="0.2">
      <c r="A31" s="5" t="s">
        <v>867</v>
      </c>
      <c r="B31" s="5" t="s">
        <v>868</v>
      </c>
      <c r="C31" s="5" t="s">
        <v>869</v>
      </c>
      <c r="D31" s="5" t="s">
        <v>870</v>
      </c>
      <c r="E31" s="5" t="s">
        <v>662</v>
      </c>
      <c r="F31" s="5" t="s">
        <v>39</v>
      </c>
      <c r="G31" s="5">
        <v>100</v>
      </c>
      <c r="H31" s="5" t="s">
        <v>871</v>
      </c>
      <c r="I31" s="5" t="s">
        <v>872</v>
      </c>
      <c r="J31" s="5" t="s">
        <v>873</v>
      </c>
      <c r="K31" s="5">
        <v>336000</v>
      </c>
      <c r="L31" s="5" t="s">
        <v>58</v>
      </c>
      <c r="M31" s="5">
        <v>28.38</v>
      </c>
      <c r="N31" s="5">
        <v>33600000</v>
      </c>
      <c r="O31" s="5" t="s">
        <v>874</v>
      </c>
      <c r="P31" s="5" t="s">
        <v>875</v>
      </c>
      <c r="Q31" s="5" t="s">
        <v>876</v>
      </c>
      <c r="R31" s="5" t="s">
        <v>877</v>
      </c>
      <c r="S31" s="5" t="s">
        <v>878</v>
      </c>
      <c r="T31" s="5" t="s">
        <v>879</v>
      </c>
      <c r="U31" s="5" t="s">
        <v>880</v>
      </c>
      <c r="V31" s="6" t="s">
        <v>881</v>
      </c>
      <c r="W31" s="5" t="s">
        <v>49</v>
      </c>
      <c r="X31" s="5" t="s">
        <v>882</v>
      </c>
    </row>
    <row r="32" spans="1:24" ht="56" x14ac:dyDescent="0.2">
      <c r="A32" s="5" t="s">
        <v>883</v>
      </c>
      <c r="B32" s="5" t="s">
        <v>884</v>
      </c>
      <c r="C32" s="5" t="s">
        <v>885</v>
      </c>
      <c r="D32" s="5" t="s">
        <v>870</v>
      </c>
      <c r="E32" s="5" t="s">
        <v>662</v>
      </c>
      <c r="F32" s="5" t="s">
        <v>39</v>
      </c>
      <c r="G32" s="5">
        <v>150</v>
      </c>
      <c r="H32" s="5" t="s">
        <v>886</v>
      </c>
      <c r="I32" s="5" t="s">
        <v>887</v>
      </c>
      <c r="J32" s="5" t="s">
        <v>888</v>
      </c>
      <c r="K32" s="5">
        <v>28</v>
      </c>
      <c r="L32" s="5" t="s">
        <v>43</v>
      </c>
      <c r="M32" s="5">
        <v>28</v>
      </c>
      <c r="N32" s="5">
        <v>4200</v>
      </c>
      <c r="O32" s="5" t="s">
        <v>889</v>
      </c>
      <c r="P32" s="5" t="s">
        <v>783</v>
      </c>
      <c r="Q32" s="5" t="s">
        <v>890</v>
      </c>
      <c r="R32" s="5" t="s">
        <v>891</v>
      </c>
      <c r="S32" s="5" t="s">
        <v>892</v>
      </c>
      <c r="T32" s="5" t="s">
        <v>893</v>
      </c>
      <c r="U32" s="5" t="s">
        <v>894</v>
      </c>
      <c r="V32" s="6" t="s">
        <v>895</v>
      </c>
      <c r="W32" s="5" t="s">
        <v>49</v>
      </c>
      <c r="X32" s="5"/>
    </row>
    <row r="33" spans="1:24" ht="98" x14ac:dyDescent="0.2">
      <c r="A33" s="5" t="s">
        <v>896</v>
      </c>
      <c r="B33" s="5" t="s">
        <v>897</v>
      </c>
      <c r="C33" s="5" t="s">
        <v>898</v>
      </c>
      <c r="D33" s="5" t="s">
        <v>899</v>
      </c>
      <c r="E33" s="5" t="s">
        <v>662</v>
      </c>
      <c r="F33" s="5" t="s">
        <v>900</v>
      </c>
      <c r="G33" s="5">
        <v>367</v>
      </c>
      <c r="H33" s="5" t="s">
        <v>901</v>
      </c>
      <c r="I33" s="5" t="s">
        <v>39</v>
      </c>
      <c r="J33" s="5" t="s">
        <v>902</v>
      </c>
      <c r="K33" s="5">
        <v>25</v>
      </c>
      <c r="L33" s="5" t="s">
        <v>43</v>
      </c>
      <c r="M33" s="5">
        <v>25</v>
      </c>
      <c r="N33" s="5">
        <v>9175</v>
      </c>
      <c r="O33" s="5" t="s">
        <v>903</v>
      </c>
      <c r="P33" s="5" t="s">
        <v>39</v>
      </c>
      <c r="Q33" s="5" t="s">
        <v>904</v>
      </c>
      <c r="R33" s="5" t="s">
        <v>905</v>
      </c>
      <c r="S33" s="5" t="s">
        <v>906</v>
      </c>
      <c r="T33" s="5" t="s">
        <v>907</v>
      </c>
      <c r="U33" s="5" t="s">
        <v>908</v>
      </c>
      <c r="V33" s="6" t="s">
        <v>909</v>
      </c>
      <c r="W33" s="5" t="s">
        <v>49</v>
      </c>
      <c r="X33" s="5" t="s">
        <v>910</v>
      </c>
    </row>
    <row r="34" spans="1:24" ht="98" x14ac:dyDescent="0.2">
      <c r="A34" s="5" t="s">
        <v>911</v>
      </c>
      <c r="B34" s="5" t="s">
        <v>912</v>
      </c>
      <c r="C34" s="5" t="s">
        <v>913</v>
      </c>
      <c r="D34" s="5" t="s">
        <v>647</v>
      </c>
      <c r="E34" s="5" t="s">
        <v>914</v>
      </c>
      <c r="F34" s="5" t="s">
        <v>39</v>
      </c>
      <c r="G34" s="5">
        <v>1170</v>
      </c>
      <c r="H34" s="5" t="s">
        <v>541</v>
      </c>
      <c r="I34" s="5" t="s">
        <v>39</v>
      </c>
      <c r="J34" s="5" t="s">
        <v>915</v>
      </c>
      <c r="K34" s="5">
        <v>23</v>
      </c>
      <c r="L34" s="5" t="s">
        <v>43</v>
      </c>
      <c r="M34" s="5">
        <v>23</v>
      </c>
      <c r="N34" s="5">
        <v>26910</v>
      </c>
      <c r="O34" s="5" t="s">
        <v>39</v>
      </c>
      <c r="P34" s="5" t="s">
        <v>39</v>
      </c>
      <c r="Q34" s="5" t="s">
        <v>583</v>
      </c>
      <c r="R34" s="5" t="s">
        <v>39</v>
      </c>
      <c r="S34" s="5" t="s">
        <v>697</v>
      </c>
      <c r="T34" s="5" t="s">
        <v>916</v>
      </c>
      <c r="U34" s="5" t="s">
        <v>917</v>
      </c>
      <c r="V34" s="6" t="s">
        <v>918</v>
      </c>
      <c r="W34" s="5" t="s">
        <v>49</v>
      </c>
      <c r="X34" s="5" t="s">
        <v>919</v>
      </c>
    </row>
    <row r="35" spans="1:24" ht="84" x14ac:dyDescent="0.2">
      <c r="A35" s="5" t="s">
        <v>920</v>
      </c>
      <c r="B35" s="5" t="s">
        <v>921</v>
      </c>
      <c r="C35" s="5" t="s">
        <v>922</v>
      </c>
      <c r="D35" s="5" t="s">
        <v>923</v>
      </c>
      <c r="E35" s="5" t="s">
        <v>924</v>
      </c>
      <c r="F35" s="5" t="s">
        <v>39</v>
      </c>
      <c r="G35" s="5">
        <v>300</v>
      </c>
      <c r="H35" s="5" t="s">
        <v>925</v>
      </c>
      <c r="I35" s="5" t="s">
        <v>926</v>
      </c>
      <c r="J35" s="5" t="s">
        <v>927</v>
      </c>
      <c r="K35" s="5">
        <v>240000</v>
      </c>
      <c r="L35" s="5" t="s">
        <v>58</v>
      </c>
      <c r="M35" s="5">
        <v>20.27</v>
      </c>
      <c r="N35" s="5">
        <v>72000000</v>
      </c>
      <c r="O35" s="5" t="s">
        <v>928</v>
      </c>
      <c r="P35" s="5" t="s">
        <v>929</v>
      </c>
      <c r="Q35" s="5" t="s">
        <v>890</v>
      </c>
      <c r="R35" s="5" t="s">
        <v>39</v>
      </c>
      <c r="S35" s="5" t="s">
        <v>930</v>
      </c>
      <c r="T35" s="5" t="s">
        <v>931</v>
      </c>
      <c r="U35" s="5" t="s">
        <v>932</v>
      </c>
      <c r="V35" s="6" t="s">
        <v>933</v>
      </c>
      <c r="W35" s="5" t="s">
        <v>49</v>
      </c>
      <c r="X35" s="5" t="s">
        <v>934</v>
      </c>
    </row>
    <row r="36" spans="1:24" ht="98" x14ac:dyDescent="0.2">
      <c r="A36" s="5" t="s">
        <v>935</v>
      </c>
      <c r="B36" s="5" t="s">
        <v>936</v>
      </c>
      <c r="C36" s="5" t="s">
        <v>937</v>
      </c>
      <c r="D36" s="5" t="s">
        <v>938</v>
      </c>
      <c r="E36" s="5" t="s">
        <v>662</v>
      </c>
      <c r="F36" s="5" t="s">
        <v>39</v>
      </c>
      <c r="G36" s="5">
        <v>125</v>
      </c>
      <c r="H36" s="5" t="s">
        <v>541</v>
      </c>
      <c r="I36" s="5" t="s">
        <v>939</v>
      </c>
      <c r="J36" s="5" t="s">
        <v>940</v>
      </c>
      <c r="K36" s="5">
        <v>23.2</v>
      </c>
      <c r="L36" s="5" t="s">
        <v>43</v>
      </c>
      <c r="M36" s="5">
        <v>23.2</v>
      </c>
      <c r="N36" s="5">
        <v>2900</v>
      </c>
      <c r="O36" s="5" t="s">
        <v>39</v>
      </c>
      <c r="P36" s="5" t="s">
        <v>39</v>
      </c>
      <c r="Q36" s="5" t="s">
        <v>583</v>
      </c>
      <c r="R36" s="5" t="s">
        <v>39</v>
      </c>
      <c r="S36" s="5" t="s">
        <v>941</v>
      </c>
      <c r="T36" s="5" t="s">
        <v>942</v>
      </c>
      <c r="U36" s="5" t="s">
        <v>943</v>
      </c>
      <c r="V36" s="6" t="s">
        <v>944</v>
      </c>
      <c r="W36" s="5" t="s">
        <v>49</v>
      </c>
      <c r="X36" s="5" t="s">
        <v>945</v>
      </c>
    </row>
    <row r="37" spans="1:24" ht="84" x14ac:dyDescent="0.2">
      <c r="A37" s="5" t="s">
        <v>946</v>
      </c>
      <c r="B37" s="5" t="s">
        <v>947</v>
      </c>
      <c r="C37" s="5" t="s">
        <v>948</v>
      </c>
      <c r="D37" s="5" t="s">
        <v>870</v>
      </c>
      <c r="E37" s="5" t="s">
        <v>949</v>
      </c>
      <c r="F37" s="5" t="s">
        <v>39</v>
      </c>
      <c r="G37" s="5">
        <v>500</v>
      </c>
      <c r="H37" s="5" t="s">
        <v>950</v>
      </c>
      <c r="I37" s="5" t="s">
        <v>951</v>
      </c>
      <c r="J37" s="5" t="s">
        <v>952</v>
      </c>
      <c r="K37" s="5">
        <v>30</v>
      </c>
      <c r="L37" s="5" t="s">
        <v>43</v>
      </c>
      <c r="M37" s="5">
        <v>30</v>
      </c>
      <c r="N37" s="5">
        <v>15000</v>
      </c>
      <c r="O37" s="5" t="s">
        <v>39</v>
      </c>
      <c r="P37" s="5" t="s">
        <v>39</v>
      </c>
      <c r="Q37" s="5" t="s">
        <v>583</v>
      </c>
      <c r="R37" s="5" t="s">
        <v>39</v>
      </c>
      <c r="S37" s="5" t="s">
        <v>953</v>
      </c>
      <c r="T37" s="5" t="s">
        <v>954</v>
      </c>
      <c r="U37" s="5" t="s">
        <v>955</v>
      </c>
      <c r="V37" s="6" t="s">
        <v>956</v>
      </c>
      <c r="W37" s="5" t="s">
        <v>49</v>
      </c>
      <c r="X37" s="5"/>
    </row>
    <row r="38" spans="1:24" ht="56" x14ac:dyDescent="0.2">
      <c r="A38" s="5" t="s">
        <v>957</v>
      </c>
      <c r="B38" s="5" t="s">
        <v>958</v>
      </c>
      <c r="C38" s="5" t="s">
        <v>959</v>
      </c>
      <c r="D38" s="5" t="s">
        <v>870</v>
      </c>
      <c r="E38" s="5" t="s">
        <v>662</v>
      </c>
      <c r="F38" s="5" t="s">
        <v>39</v>
      </c>
      <c r="G38" s="5">
        <v>600</v>
      </c>
      <c r="H38" s="5" t="s">
        <v>960</v>
      </c>
      <c r="I38" s="5" t="s">
        <v>961</v>
      </c>
      <c r="J38" s="5" t="s">
        <v>962</v>
      </c>
      <c r="K38" s="5">
        <v>30</v>
      </c>
      <c r="L38" s="5" t="s">
        <v>43</v>
      </c>
      <c r="M38" s="5">
        <v>30</v>
      </c>
      <c r="N38" s="5">
        <v>18000</v>
      </c>
      <c r="O38" s="5" t="s">
        <v>39</v>
      </c>
      <c r="P38" s="5" t="s">
        <v>39</v>
      </c>
      <c r="Q38" s="5" t="s">
        <v>583</v>
      </c>
      <c r="R38" s="5" t="s">
        <v>39</v>
      </c>
      <c r="S38" s="5" t="s">
        <v>963</v>
      </c>
      <c r="T38" s="5" t="s">
        <v>964</v>
      </c>
      <c r="U38" s="5" t="s">
        <v>965</v>
      </c>
      <c r="V38" s="6" t="s">
        <v>966</v>
      </c>
      <c r="W38" s="5" t="s">
        <v>49</v>
      </c>
      <c r="X38" s="5" t="s">
        <v>967</v>
      </c>
    </row>
    <row r="39" spans="1:24" ht="42" x14ac:dyDescent="0.2">
      <c r="A39" s="5" t="s">
        <v>968</v>
      </c>
      <c r="B39" s="5" t="s">
        <v>969</v>
      </c>
      <c r="C39" s="5" t="s">
        <v>970</v>
      </c>
      <c r="D39" s="5" t="s">
        <v>870</v>
      </c>
      <c r="E39" s="5" t="s">
        <v>662</v>
      </c>
      <c r="F39" s="5" t="s">
        <v>971</v>
      </c>
      <c r="G39" s="5">
        <v>450</v>
      </c>
      <c r="H39" s="5" t="s">
        <v>972</v>
      </c>
      <c r="I39" s="5" t="s">
        <v>973</v>
      </c>
      <c r="J39" s="5" t="s">
        <v>974</v>
      </c>
      <c r="K39" s="5">
        <v>35</v>
      </c>
      <c r="L39" s="5" t="s">
        <v>43</v>
      </c>
      <c r="M39" s="5">
        <v>35</v>
      </c>
      <c r="N39" s="5">
        <v>15750</v>
      </c>
      <c r="O39" s="5" t="s">
        <v>39</v>
      </c>
      <c r="P39" s="5" t="s">
        <v>39</v>
      </c>
      <c r="Q39" s="5" t="s">
        <v>583</v>
      </c>
      <c r="R39" s="5" t="s">
        <v>39</v>
      </c>
      <c r="S39" s="5" t="s">
        <v>598</v>
      </c>
      <c r="T39" s="5" t="s">
        <v>975</v>
      </c>
      <c r="U39" s="5" t="s">
        <v>976</v>
      </c>
      <c r="V39" s="6" t="s">
        <v>977</v>
      </c>
      <c r="W39" s="5" t="s">
        <v>49</v>
      </c>
      <c r="X39" s="5"/>
    </row>
    <row r="40" spans="1:24" ht="42" x14ac:dyDescent="0.2">
      <c r="A40" s="5" t="s">
        <v>978</v>
      </c>
      <c r="B40" s="5" t="s">
        <v>979</v>
      </c>
      <c r="C40" s="5" t="s">
        <v>980</v>
      </c>
      <c r="D40" s="5" t="s">
        <v>870</v>
      </c>
      <c r="E40" s="5" t="s">
        <v>662</v>
      </c>
      <c r="F40" s="5" t="s">
        <v>207</v>
      </c>
      <c r="G40" s="5">
        <v>150</v>
      </c>
      <c r="H40" s="5" t="s">
        <v>981</v>
      </c>
      <c r="I40" s="5" t="s">
        <v>982</v>
      </c>
      <c r="J40" s="5" t="s">
        <v>983</v>
      </c>
      <c r="K40" s="5">
        <v>25</v>
      </c>
      <c r="L40" s="5" t="s">
        <v>43</v>
      </c>
      <c r="M40" s="5">
        <v>25</v>
      </c>
      <c r="N40" s="5"/>
      <c r="O40" s="5" t="s">
        <v>984</v>
      </c>
      <c r="P40" s="5" t="s">
        <v>39</v>
      </c>
      <c r="Q40" s="5" t="s">
        <v>985</v>
      </c>
      <c r="R40" s="5" t="s">
        <v>39</v>
      </c>
      <c r="S40" s="5" t="s">
        <v>986</v>
      </c>
      <c r="T40" s="5" t="s">
        <v>987</v>
      </c>
      <c r="U40" s="5" t="s">
        <v>988</v>
      </c>
      <c r="V40" s="6" t="s">
        <v>989</v>
      </c>
      <c r="W40" s="5" t="s">
        <v>49</v>
      </c>
      <c r="X40" s="5" t="s">
        <v>990</v>
      </c>
    </row>
    <row r="41" spans="1:24" ht="42" x14ac:dyDescent="0.2">
      <c r="A41" s="5" t="s">
        <v>991</v>
      </c>
      <c r="B41" s="5" t="s">
        <v>992</v>
      </c>
      <c r="C41" s="5" t="s">
        <v>993</v>
      </c>
      <c r="D41" s="5" t="s">
        <v>804</v>
      </c>
      <c r="E41" s="5" t="s">
        <v>662</v>
      </c>
      <c r="F41" s="5" t="s">
        <v>994</v>
      </c>
      <c r="G41" s="5">
        <v>200</v>
      </c>
      <c r="H41" s="5" t="s">
        <v>995</v>
      </c>
      <c r="I41" s="5" t="s">
        <v>996</v>
      </c>
      <c r="J41" s="5" t="s">
        <v>997</v>
      </c>
      <c r="K41" s="5">
        <v>23</v>
      </c>
      <c r="L41" s="5" t="s">
        <v>43</v>
      </c>
      <c r="M41" s="5">
        <v>23</v>
      </c>
      <c r="N41" s="5"/>
      <c r="O41" s="5" t="s">
        <v>984</v>
      </c>
      <c r="P41" s="5" t="s">
        <v>39</v>
      </c>
      <c r="Q41" s="5" t="s">
        <v>39</v>
      </c>
      <c r="R41" s="5" t="s">
        <v>39</v>
      </c>
      <c r="S41" s="5" t="s">
        <v>986</v>
      </c>
      <c r="T41" s="5" t="s">
        <v>987</v>
      </c>
      <c r="U41" s="5" t="s">
        <v>998</v>
      </c>
      <c r="V41" s="6" t="s">
        <v>999</v>
      </c>
      <c r="W41" s="5" t="s">
        <v>49</v>
      </c>
      <c r="X41" s="5" t="s">
        <v>1000</v>
      </c>
    </row>
    <row r="42" spans="1:24" ht="42" x14ac:dyDescent="0.2">
      <c r="A42" s="5" t="s">
        <v>1001</v>
      </c>
      <c r="B42" s="5" t="s">
        <v>1002</v>
      </c>
      <c r="C42" s="5" t="s">
        <v>1003</v>
      </c>
      <c r="D42" s="5" t="s">
        <v>731</v>
      </c>
      <c r="E42" s="5" t="s">
        <v>1004</v>
      </c>
      <c r="F42" s="5" t="s">
        <v>207</v>
      </c>
      <c r="G42" s="5">
        <v>100</v>
      </c>
      <c r="H42" s="5" t="s">
        <v>1005</v>
      </c>
      <c r="I42" s="5" t="s">
        <v>39</v>
      </c>
      <c r="J42" s="5" t="s">
        <v>1006</v>
      </c>
      <c r="K42" s="5">
        <v>35</v>
      </c>
      <c r="L42" s="5" t="s">
        <v>43</v>
      </c>
      <c r="M42" s="5">
        <v>35</v>
      </c>
      <c r="N42" s="5"/>
      <c r="O42" s="5" t="s">
        <v>984</v>
      </c>
      <c r="P42" s="5" t="s">
        <v>39</v>
      </c>
      <c r="Q42" s="5" t="s">
        <v>1007</v>
      </c>
      <c r="R42" s="5" t="s">
        <v>39</v>
      </c>
      <c r="S42" s="5" t="s">
        <v>986</v>
      </c>
      <c r="T42" s="5" t="s">
        <v>987</v>
      </c>
      <c r="U42" s="5" t="s">
        <v>1008</v>
      </c>
      <c r="V42" s="6" t="s">
        <v>1009</v>
      </c>
      <c r="W42" s="5" t="s">
        <v>49</v>
      </c>
      <c r="X42" s="5" t="s">
        <v>1010</v>
      </c>
    </row>
    <row r="43" spans="1:24" ht="84" x14ac:dyDescent="0.2">
      <c r="A43" s="5" t="s">
        <v>1011</v>
      </c>
      <c r="B43" s="5" t="s">
        <v>1012</v>
      </c>
      <c r="C43" s="5" t="s">
        <v>1013</v>
      </c>
      <c r="D43" s="5" t="s">
        <v>1014</v>
      </c>
      <c r="E43" s="5" t="s">
        <v>662</v>
      </c>
      <c r="F43" s="5" t="s">
        <v>1015</v>
      </c>
      <c r="G43" s="5">
        <v>120</v>
      </c>
      <c r="H43" s="5" t="s">
        <v>1016</v>
      </c>
      <c r="I43" s="5" t="s">
        <v>39</v>
      </c>
      <c r="J43" s="5" t="s">
        <v>1017</v>
      </c>
      <c r="K43" s="5">
        <v>420000</v>
      </c>
      <c r="L43" s="5" t="s">
        <v>58</v>
      </c>
      <c r="M43" s="5">
        <v>35.47</v>
      </c>
      <c r="N43" s="5"/>
      <c r="O43" s="5" t="s">
        <v>1018</v>
      </c>
      <c r="P43" s="5" t="s">
        <v>1019</v>
      </c>
      <c r="Q43" s="5" t="s">
        <v>1020</v>
      </c>
      <c r="R43" s="5" t="s">
        <v>39</v>
      </c>
      <c r="S43" s="5" t="s">
        <v>1021</v>
      </c>
      <c r="T43" s="5" t="s">
        <v>987</v>
      </c>
      <c r="U43" s="5" t="s">
        <v>1022</v>
      </c>
      <c r="V43" s="6" t="s">
        <v>1023</v>
      </c>
      <c r="W43" s="5" t="s">
        <v>49</v>
      </c>
      <c r="X43" s="5" t="s">
        <v>1024</v>
      </c>
    </row>
    <row r="44" spans="1:24" ht="84" x14ac:dyDescent="0.2">
      <c r="A44" s="5" t="s">
        <v>1025</v>
      </c>
      <c r="B44" s="5" t="s">
        <v>1026</v>
      </c>
      <c r="C44" s="5" t="s">
        <v>1027</v>
      </c>
      <c r="D44" s="5" t="s">
        <v>1028</v>
      </c>
      <c r="E44" s="5" t="s">
        <v>662</v>
      </c>
      <c r="F44" s="5" t="s">
        <v>1029</v>
      </c>
      <c r="G44" s="5">
        <v>700</v>
      </c>
      <c r="H44" s="5" t="s">
        <v>1030</v>
      </c>
      <c r="I44" s="5" t="s">
        <v>1031</v>
      </c>
      <c r="J44" s="5" t="s">
        <v>1032</v>
      </c>
      <c r="K44" s="5">
        <v>24</v>
      </c>
      <c r="L44" s="5" t="s">
        <v>43</v>
      </c>
      <c r="M44" s="5">
        <v>24</v>
      </c>
      <c r="N44" s="5">
        <v>16800</v>
      </c>
      <c r="O44" s="5" t="s">
        <v>39</v>
      </c>
      <c r="P44" s="5" t="s">
        <v>39</v>
      </c>
      <c r="Q44" s="5" t="s">
        <v>583</v>
      </c>
      <c r="R44" s="5" t="s">
        <v>39</v>
      </c>
      <c r="S44" s="5" t="s">
        <v>963</v>
      </c>
      <c r="T44" s="5" t="s">
        <v>1033</v>
      </c>
      <c r="U44" s="5" t="s">
        <v>1034</v>
      </c>
      <c r="V44" s="6" t="s">
        <v>1035</v>
      </c>
      <c r="W44" s="5" t="s">
        <v>49</v>
      </c>
      <c r="X44" s="5"/>
    </row>
    <row r="45" spans="1:24" ht="42" x14ac:dyDescent="0.2">
      <c r="A45" s="5" t="s">
        <v>1036</v>
      </c>
      <c r="B45" s="5" t="s">
        <v>1037</v>
      </c>
      <c r="C45" s="5" t="s">
        <v>1027</v>
      </c>
      <c r="D45" s="5" t="s">
        <v>1038</v>
      </c>
      <c r="E45" s="5" t="s">
        <v>662</v>
      </c>
      <c r="F45" s="5" t="s">
        <v>39</v>
      </c>
      <c r="G45" s="5">
        <v>700</v>
      </c>
      <c r="H45" s="5" t="s">
        <v>1039</v>
      </c>
      <c r="I45" s="5" t="s">
        <v>1040</v>
      </c>
      <c r="J45" s="5" t="s">
        <v>704</v>
      </c>
      <c r="K45" s="5">
        <v>30</v>
      </c>
      <c r="L45" s="5" t="s">
        <v>43</v>
      </c>
      <c r="M45" s="5">
        <v>30</v>
      </c>
      <c r="N45" s="5">
        <v>21000</v>
      </c>
      <c r="O45" s="5" t="s">
        <v>39</v>
      </c>
      <c r="P45" s="5" t="s">
        <v>39</v>
      </c>
      <c r="Q45" s="5" t="s">
        <v>1041</v>
      </c>
      <c r="R45" s="5" t="s">
        <v>39</v>
      </c>
      <c r="S45" s="5" t="s">
        <v>963</v>
      </c>
      <c r="T45" s="5" t="s">
        <v>1042</v>
      </c>
      <c r="U45" s="5" t="s">
        <v>1043</v>
      </c>
      <c r="V45" s="6" t="s">
        <v>1044</v>
      </c>
      <c r="W45" s="5" t="s">
        <v>49</v>
      </c>
      <c r="X45" s="5" t="s">
        <v>1045</v>
      </c>
    </row>
    <row r="46" spans="1:24" ht="42" x14ac:dyDescent="0.2">
      <c r="A46" s="5" t="s">
        <v>1046</v>
      </c>
      <c r="B46" s="5" t="s">
        <v>1047</v>
      </c>
      <c r="C46" s="5" t="s">
        <v>1027</v>
      </c>
      <c r="D46" s="5" t="s">
        <v>1038</v>
      </c>
      <c r="E46" s="5" t="s">
        <v>662</v>
      </c>
      <c r="F46" s="5" t="s">
        <v>39</v>
      </c>
      <c r="G46" s="5">
        <v>500</v>
      </c>
      <c r="H46" s="5" t="s">
        <v>1048</v>
      </c>
      <c r="I46" s="5" t="s">
        <v>1031</v>
      </c>
      <c r="J46" s="5" t="s">
        <v>39</v>
      </c>
      <c r="K46" s="5">
        <v>25</v>
      </c>
      <c r="L46" s="5" t="s">
        <v>43</v>
      </c>
      <c r="M46" s="5">
        <v>25</v>
      </c>
      <c r="N46" s="5">
        <v>12500</v>
      </c>
      <c r="O46" s="5" t="s">
        <v>39</v>
      </c>
      <c r="P46" s="5" t="s">
        <v>39</v>
      </c>
      <c r="Q46" s="5" t="s">
        <v>583</v>
      </c>
      <c r="R46" s="5" t="s">
        <v>39</v>
      </c>
      <c r="S46" s="5" t="s">
        <v>963</v>
      </c>
      <c r="T46" s="5" t="s">
        <v>1049</v>
      </c>
      <c r="U46" s="5" t="s">
        <v>1050</v>
      </c>
      <c r="V46" s="6" t="s">
        <v>1051</v>
      </c>
      <c r="W46" s="5" t="s">
        <v>49</v>
      </c>
      <c r="X46" s="5" t="s">
        <v>1052</v>
      </c>
    </row>
    <row r="47" spans="1:24" ht="98" x14ac:dyDescent="0.2">
      <c r="A47" s="5" t="s">
        <v>1053</v>
      </c>
      <c r="B47" s="5" t="s">
        <v>1054</v>
      </c>
      <c r="C47" s="5" t="s">
        <v>1055</v>
      </c>
      <c r="D47" s="5" t="s">
        <v>1038</v>
      </c>
      <c r="E47" s="5" t="s">
        <v>662</v>
      </c>
      <c r="F47" s="5" t="s">
        <v>39</v>
      </c>
      <c r="G47" s="5">
        <v>933</v>
      </c>
      <c r="H47" s="5" t="s">
        <v>541</v>
      </c>
      <c r="I47" s="5" t="s">
        <v>1056</v>
      </c>
      <c r="J47" s="5" t="s">
        <v>1057</v>
      </c>
      <c r="K47" s="5">
        <v>22</v>
      </c>
      <c r="L47" s="5" t="s">
        <v>43</v>
      </c>
      <c r="M47" s="5">
        <v>22</v>
      </c>
      <c r="N47" s="5">
        <v>20526</v>
      </c>
      <c r="O47" s="5" t="s">
        <v>39</v>
      </c>
      <c r="P47" s="5" t="s">
        <v>39</v>
      </c>
      <c r="Q47" s="5" t="s">
        <v>583</v>
      </c>
      <c r="R47" s="5" t="s">
        <v>39</v>
      </c>
      <c r="S47" s="5" t="s">
        <v>697</v>
      </c>
      <c r="T47" s="5" t="s">
        <v>1058</v>
      </c>
      <c r="U47" s="5" t="s">
        <v>1059</v>
      </c>
      <c r="V47" s="6" t="s">
        <v>1060</v>
      </c>
      <c r="W47" s="5" t="s">
        <v>49</v>
      </c>
      <c r="X47" s="5" t="s">
        <v>1061</v>
      </c>
    </row>
    <row r="48" spans="1:24" ht="98" x14ac:dyDescent="0.2">
      <c r="A48" s="5" t="s">
        <v>1062</v>
      </c>
      <c r="B48" s="5" t="s">
        <v>1063</v>
      </c>
      <c r="C48" s="5" t="s">
        <v>1064</v>
      </c>
      <c r="D48" s="5" t="s">
        <v>1065</v>
      </c>
      <c r="E48" s="5" t="s">
        <v>1066</v>
      </c>
      <c r="F48" s="5" t="s">
        <v>39</v>
      </c>
      <c r="G48" s="5">
        <v>125</v>
      </c>
      <c r="H48" s="5" t="s">
        <v>541</v>
      </c>
      <c r="I48" s="5" t="s">
        <v>1067</v>
      </c>
      <c r="J48" s="5" t="s">
        <v>1068</v>
      </c>
      <c r="K48" s="5">
        <v>250000</v>
      </c>
      <c r="L48" s="5" t="s">
        <v>58</v>
      </c>
      <c r="M48" s="5">
        <v>21.12</v>
      </c>
      <c r="N48" s="5">
        <v>28000000</v>
      </c>
      <c r="O48" s="5" t="s">
        <v>1069</v>
      </c>
      <c r="P48" s="5" t="s">
        <v>1070</v>
      </c>
      <c r="Q48" s="5" t="s">
        <v>39</v>
      </c>
      <c r="R48" s="5" t="s">
        <v>39</v>
      </c>
      <c r="S48" s="5" t="s">
        <v>1071</v>
      </c>
      <c r="T48" s="5" t="s">
        <v>1072</v>
      </c>
      <c r="U48" s="5" t="s">
        <v>1073</v>
      </c>
      <c r="V48" s="6" t="s">
        <v>1074</v>
      </c>
      <c r="W48" s="5" t="s">
        <v>49</v>
      </c>
      <c r="X48" s="5" t="s">
        <v>1075</v>
      </c>
    </row>
    <row r="49" spans="1:24" ht="70" x14ac:dyDescent="0.2">
      <c r="A49" s="5" t="s">
        <v>1076</v>
      </c>
      <c r="B49" s="5" t="s">
        <v>1077</v>
      </c>
      <c r="C49" s="5" t="s">
        <v>1078</v>
      </c>
      <c r="D49" s="5" t="s">
        <v>870</v>
      </c>
      <c r="E49" s="5" t="s">
        <v>1079</v>
      </c>
      <c r="F49" s="5" t="s">
        <v>1080</v>
      </c>
      <c r="G49" s="5">
        <v>250</v>
      </c>
      <c r="H49" s="5" t="s">
        <v>1081</v>
      </c>
      <c r="I49" s="5" t="s">
        <v>1082</v>
      </c>
      <c r="J49" s="5" t="s">
        <v>1083</v>
      </c>
      <c r="K49" s="5">
        <v>47</v>
      </c>
      <c r="L49" s="5" t="s">
        <v>43</v>
      </c>
      <c r="M49" s="5">
        <v>47</v>
      </c>
      <c r="N49" s="5">
        <v>11750</v>
      </c>
      <c r="O49" s="5" t="s">
        <v>39</v>
      </c>
      <c r="P49" s="5" t="s">
        <v>39</v>
      </c>
      <c r="Q49" s="5" t="s">
        <v>583</v>
      </c>
      <c r="R49" s="5" t="s">
        <v>39</v>
      </c>
      <c r="S49" s="5" t="s">
        <v>1084</v>
      </c>
      <c r="T49" s="5" t="s">
        <v>1033</v>
      </c>
      <c r="U49" s="5" t="s">
        <v>1085</v>
      </c>
      <c r="V49" s="6" t="s">
        <v>1086</v>
      </c>
      <c r="W49" s="5" t="s">
        <v>49</v>
      </c>
      <c r="X49" s="5" t="s">
        <v>1087</v>
      </c>
    </row>
    <row r="50" spans="1:24" ht="98" x14ac:dyDescent="0.2">
      <c r="A50" s="5" t="s">
        <v>1088</v>
      </c>
      <c r="B50" s="5" t="s">
        <v>1089</v>
      </c>
      <c r="C50" s="5" t="s">
        <v>1090</v>
      </c>
      <c r="D50" s="5" t="s">
        <v>870</v>
      </c>
      <c r="E50" s="5" t="s">
        <v>620</v>
      </c>
      <c r="F50" s="5" t="s">
        <v>649</v>
      </c>
      <c r="G50" s="5">
        <v>1674</v>
      </c>
      <c r="H50" s="5" t="s">
        <v>541</v>
      </c>
      <c r="I50" s="5" t="s">
        <v>1091</v>
      </c>
      <c r="J50" s="5" t="s">
        <v>1092</v>
      </c>
      <c r="K50" s="5">
        <v>55</v>
      </c>
      <c r="L50" s="5" t="s">
        <v>43</v>
      </c>
      <c r="M50" s="5">
        <v>55</v>
      </c>
      <c r="N50" s="5">
        <v>92070</v>
      </c>
      <c r="O50" s="5" t="s">
        <v>39</v>
      </c>
      <c r="P50" s="5" t="s">
        <v>39</v>
      </c>
      <c r="Q50" s="5" t="s">
        <v>1093</v>
      </c>
      <c r="R50" s="5" t="s">
        <v>39</v>
      </c>
      <c r="S50" s="5" t="s">
        <v>1094</v>
      </c>
      <c r="T50" s="5" t="s">
        <v>1095</v>
      </c>
      <c r="U50" s="5" t="s">
        <v>1096</v>
      </c>
      <c r="V50" s="6" t="s">
        <v>1097</v>
      </c>
      <c r="W50" s="5" t="s">
        <v>49</v>
      </c>
      <c r="X50" s="5" t="s">
        <v>1098</v>
      </c>
    </row>
    <row r="51" spans="1:24" ht="28" x14ac:dyDescent="0.2">
      <c r="A51" s="5" t="s">
        <v>1099</v>
      </c>
      <c r="B51" s="5" t="s">
        <v>1100</v>
      </c>
      <c r="C51" s="5" t="s">
        <v>1101</v>
      </c>
      <c r="D51" s="5" t="s">
        <v>870</v>
      </c>
      <c r="E51" s="5" t="s">
        <v>662</v>
      </c>
      <c r="F51" s="5" t="s">
        <v>1102</v>
      </c>
      <c r="G51" s="5">
        <v>90</v>
      </c>
      <c r="H51" s="5" t="s">
        <v>1103</v>
      </c>
      <c r="I51" s="5" t="s">
        <v>1104</v>
      </c>
      <c r="J51" s="5" t="s">
        <v>1105</v>
      </c>
      <c r="K51" s="5">
        <v>38</v>
      </c>
      <c r="L51" s="5" t="s">
        <v>43</v>
      </c>
      <c r="M51" s="5">
        <v>38</v>
      </c>
      <c r="N51" s="5"/>
      <c r="O51" s="5" t="s">
        <v>984</v>
      </c>
      <c r="P51" s="5" t="s">
        <v>39</v>
      </c>
      <c r="Q51" s="5" t="s">
        <v>39</v>
      </c>
      <c r="R51" s="5" t="s">
        <v>39</v>
      </c>
      <c r="S51" s="5" t="s">
        <v>986</v>
      </c>
      <c r="T51" s="5" t="s">
        <v>987</v>
      </c>
      <c r="U51" s="5" t="s">
        <v>1106</v>
      </c>
      <c r="V51" s="6" t="s">
        <v>1107</v>
      </c>
      <c r="W51" s="5" t="s">
        <v>49</v>
      </c>
      <c r="X51" s="5" t="s">
        <v>1108</v>
      </c>
    </row>
    <row r="52" spans="1:24" ht="28" x14ac:dyDescent="0.2">
      <c r="A52" s="5" t="s">
        <v>1109</v>
      </c>
      <c r="B52" s="5" t="s">
        <v>1110</v>
      </c>
      <c r="C52" s="5" t="s">
        <v>1111</v>
      </c>
      <c r="D52" s="5" t="s">
        <v>818</v>
      </c>
      <c r="E52" s="5" t="s">
        <v>662</v>
      </c>
      <c r="F52" s="5" t="s">
        <v>1112</v>
      </c>
      <c r="G52" s="5">
        <v>150</v>
      </c>
      <c r="H52" s="5" t="s">
        <v>1113</v>
      </c>
      <c r="I52" s="5" t="s">
        <v>1114</v>
      </c>
      <c r="J52" s="5" t="s">
        <v>1115</v>
      </c>
      <c r="K52" s="5">
        <v>42</v>
      </c>
      <c r="L52" s="5" t="s">
        <v>43</v>
      </c>
      <c r="M52" s="5">
        <v>42</v>
      </c>
      <c r="N52" s="5"/>
      <c r="O52" s="5" t="s">
        <v>984</v>
      </c>
      <c r="P52" s="5" t="s">
        <v>39</v>
      </c>
      <c r="Q52" s="5" t="s">
        <v>39</v>
      </c>
      <c r="R52" s="5" t="s">
        <v>39</v>
      </c>
      <c r="S52" s="5" t="s">
        <v>986</v>
      </c>
      <c r="T52" s="5" t="s">
        <v>987</v>
      </c>
      <c r="U52" s="5" t="s">
        <v>1116</v>
      </c>
      <c r="V52" s="6" t="s">
        <v>1117</v>
      </c>
      <c r="W52" s="5" t="s">
        <v>49</v>
      </c>
      <c r="X52" s="5" t="s">
        <v>1118</v>
      </c>
    </row>
    <row r="53" spans="1:24" ht="28" x14ac:dyDescent="0.2">
      <c r="A53" s="5" t="s">
        <v>1119</v>
      </c>
      <c r="B53" s="5" t="s">
        <v>1120</v>
      </c>
      <c r="C53" s="5" t="s">
        <v>1121</v>
      </c>
      <c r="D53" s="5" t="s">
        <v>1122</v>
      </c>
      <c r="E53" s="5" t="s">
        <v>662</v>
      </c>
      <c r="F53" s="5" t="s">
        <v>1112</v>
      </c>
      <c r="G53" s="5">
        <v>111</v>
      </c>
      <c r="H53" s="5" t="s">
        <v>1123</v>
      </c>
      <c r="I53" s="5" t="s">
        <v>982</v>
      </c>
      <c r="J53" s="5" t="s">
        <v>1124</v>
      </c>
      <c r="K53" s="5">
        <v>32</v>
      </c>
      <c r="L53" s="5" t="s">
        <v>43</v>
      </c>
      <c r="M53" s="5">
        <v>32</v>
      </c>
      <c r="N53" s="5"/>
      <c r="O53" s="5" t="s">
        <v>984</v>
      </c>
      <c r="P53" s="5" t="s">
        <v>39</v>
      </c>
      <c r="Q53" s="5" t="s">
        <v>1125</v>
      </c>
      <c r="R53" s="5" t="s">
        <v>39</v>
      </c>
      <c r="S53" s="5" t="s">
        <v>986</v>
      </c>
      <c r="T53" s="5" t="s">
        <v>987</v>
      </c>
      <c r="U53" s="5" t="s">
        <v>1126</v>
      </c>
      <c r="V53" s="6" t="s">
        <v>1127</v>
      </c>
      <c r="W53" s="5" t="s">
        <v>49</v>
      </c>
      <c r="X53" s="5" t="s">
        <v>1128</v>
      </c>
    </row>
    <row r="54" spans="1:24" ht="28" x14ac:dyDescent="0.2">
      <c r="A54" s="5" t="s">
        <v>1129</v>
      </c>
      <c r="B54" s="5" t="s">
        <v>1130</v>
      </c>
      <c r="C54" s="5" t="s">
        <v>1131</v>
      </c>
      <c r="D54" s="5" t="s">
        <v>1132</v>
      </c>
      <c r="E54" s="5" t="s">
        <v>662</v>
      </c>
      <c r="F54" s="5" t="s">
        <v>1133</v>
      </c>
      <c r="G54" s="5">
        <v>200</v>
      </c>
      <c r="H54" s="5" t="s">
        <v>1134</v>
      </c>
      <c r="I54" s="5" t="s">
        <v>1135</v>
      </c>
      <c r="J54" s="5" t="s">
        <v>1136</v>
      </c>
      <c r="K54" s="5">
        <v>37</v>
      </c>
      <c r="L54" s="5" t="s">
        <v>43</v>
      </c>
      <c r="M54" s="5">
        <v>37</v>
      </c>
      <c r="N54" s="5"/>
      <c r="O54" s="5" t="s">
        <v>984</v>
      </c>
      <c r="P54" s="5" t="s">
        <v>39</v>
      </c>
      <c r="Q54" s="5" t="s">
        <v>39</v>
      </c>
      <c r="R54" s="5" t="s">
        <v>39</v>
      </c>
      <c r="S54" s="5" t="s">
        <v>986</v>
      </c>
      <c r="T54" s="5" t="s">
        <v>987</v>
      </c>
      <c r="U54" s="5" t="s">
        <v>1137</v>
      </c>
      <c r="V54" s="6" t="s">
        <v>1138</v>
      </c>
      <c r="W54" s="5" t="s">
        <v>49</v>
      </c>
      <c r="X54" s="5" t="s">
        <v>1139</v>
      </c>
    </row>
    <row r="55" spans="1:24" ht="70" x14ac:dyDescent="0.2">
      <c r="A55" s="5" t="s">
        <v>1140</v>
      </c>
      <c r="B55" s="5" t="s">
        <v>1141</v>
      </c>
      <c r="C55" s="5" t="s">
        <v>1142</v>
      </c>
      <c r="D55" s="5" t="s">
        <v>1143</v>
      </c>
      <c r="E55" s="5" t="s">
        <v>662</v>
      </c>
      <c r="F55" s="5" t="s">
        <v>1144</v>
      </c>
      <c r="G55" s="5">
        <v>718.38</v>
      </c>
      <c r="H55" s="5" t="s">
        <v>1145</v>
      </c>
      <c r="I55" s="5" t="s">
        <v>1146</v>
      </c>
      <c r="J55" s="5" t="s">
        <v>1147</v>
      </c>
      <c r="K55" s="5">
        <v>40</v>
      </c>
      <c r="L55" s="5" t="s">
        <v>43</v>
      </c>
      <c r="M55" s="5">
        <v>40</v>
      </c>
      <c r="N55" s="5">
        <v>28735</v>
      </c>
      <c r="O55" s="5" t="s">
        <v>39</v>
      </c>
      <c r="P55" s="5" t="s">
        <v>39</v>
      </c>
      <c r="Q55" s="5" t="s">
        <v>1148</v>
      </c>
      <c r="R55" s="5" t="s">
        <v>39</v>
      </c>
      <c r="S55" s="5" t="s">
        <v>930</v>
      </c>
      <c r="T55" s="5" t="s">
        <v>1149</v>
      </c>
      <c r="U55" s="5" t="s">
        <v>1150</v>
      </c>
      <c r="V55" s="6" t="s">
        <v>1151</v>
      </c>
      <c r="W55" s="5" t="s">
        <v>49</v>
      </c>
      <c r="X55" s="5" t="s">
        <v>1152</v>
      </c>
    </row>
    <row r="56" spans="1:24" ht="98" x14ac:dyDescent="0.2">
      <c r="A56" s="5" t="s">
        <v>1153</v>
      </c>
      <c r="B56" s="5" t="s">
        <v>1154</v>
      </c>
      <c r="C56" s="5" t="s">
        <v>1155</v>
      </c>
      <c r="D56" s="5" t="s">
        <v>1156</v>
      </c>
      <c r="E56" s="5" t="s">
        <v>662</v>
      </c>
      <c r="F56" s="5" t="s">
        <v>649</v>
      </c>
      <c r="G56" s="5">
        <v>360</v>
      </c>
      <c r="H56" s="5" t="s">
        <v>541</v>
      </c>
      <c r="I56" s="5" t="s">
        <v>158</v>
      </c>
      <c r="J56" s="5" t="s">
        <v>1157</v>
      </c>
      <c r="K56" s="5">
        <v>420000</v>
      </c>
      <c r="L56" s="5" t="s">
        <v>58</v>
      </c>
      <c r="M56" s="5">
        <v>35.47</v>
      </c>
      <c r="N56" s="5">
        <v>151200000</v>
      </c>
      <c r="O56" s="5" t="s">
        <v>39</v>
      </c>
      <c r="P56" s="5" t="s">
        <v>39</v>
      </c>
      <c r="Q56" s="5" t="s">
        <v>1158</v>
      </c>
      <c r="R56" s="5" t="s">
        <v>39</v>
      </c>
      <c r="S56" s="5" t="s">
        <v>1071</v>
      </c>
      <c r="T56" s="5" t="s">
        <v>852</v>
      </c>
      <c r="U56" s="5" t="s">
        <v>1159</v>
      </c>
      <c r="V56" s="6" t="s">
        <v>1160</v>
      </c>
      <c r="W56" s="5" t="s">
        <v>49</v>
      </c>
      <c r="X56" s="5" t="s">
        <v>1161</v>
      </c>
    </row>
    <row r="57" spans="1:24" ht="56" x14ac:dyDescent="0.2">
      <c r="A57" s="5" t="s">
        <v>34</v>
      </c>
      <c r="B57" s="5" t="s">
        <v>1162</v>
      </c>
      <c r="C57" s="5" t="s">
        <v>1163</v>
      </c>
      <c r="D57" s="5" t="s">
        <v>552</v>
      </c>
      <c r="E57" s="5" t="s">
        <v>1164</v>
      </c>
      <c r="F57" s="5" t="s">
        <v>39</v>
      </c>
      <c r="G57" s="5">
        <v>110</v>
      </c>
      <c r="H57" s="5" t="s">
        <v>1165</v>
      </c>
      <c r="I57" s="5" t="s">
        <v>1166</v>
      </c>
      <c r="J57" s="5" t="s">
        <v>1167</v>
      </c>
      <c r="K57" s="5">
        <v>22.73</v>
      </c>
      <c r="L57" s="5" t="s">
        <v>43</v>
      </c>
      <c r="M57" s="5">
        <v>22.73</v>
      </c>
      <c r="N57" s="5">
        <v>2500</v>
      </c>
      <c r="O57" s="5" t="s">
        <v>39</v>
      </c>
      <c r="P57" s="5" t="s">
        <v>39</v>
      </c>
      <c r="Q57" s="5" t="s">
        <v>583</v>
      </c>
      <c r="R57" s="5" t="s">
        <v>39</v>
      </c>
      <c r="S57" s="5" t="s">
        <v>1168</v>
      </c>
      <c r="T57" s="5" t="s">
        <v>1169</v>
      </c>
      <c r="U57" s="5" t="s">
        <v>1170</v>
      </c>
      <c r="V57" s="6" t="s">
        <v>1171</v>
      </c>
      <c r="W57" s="5" t="s">
        <v>49</v>
      </c>
      <c r="X57" s="5" t="s">
        <v>1172</v>
      </c>
    </row>
    <row r="58" spans="1:24" ht="98" x14ac:dyDescent="0.2">
      <c r="A58" s="5" t="s">
        <v>51</v>
      </c>
      <c r="B58" s="5" t="s">
        <v>1173</v>
      </c>
      <c r="C58" s="5" t="s">
        <v>1174</v>
      </c>
      <c r="D58" s="5" t="s">
        <v>552</v>
      </c>
      <c r="E58" s="5" t="s">
        <v>1175</v>
      </c>
      <c r="F58" s="5" t="s">
        <v>39</v>
      </c>
      <c r="G58" s="5">
        <v>330</v>
      </c>
      <c r="H58" s="5" t="s">
        <v>541</v>
      </c>
      <c r="I58" s="5" t="s">
        <v>438</v>
      </c>
      <c r="J58" s="5" t="s">
        <v>1176</v>
      </c>
      <c r="K58" s="5">
        <v>21.21</v>
      </c>
      <c r="L58" s="5" t="s">
        <v>43</v>
      </c>
      <c r="M58" s="5">
        <v>21.21</v>
      </c>
      <c r="N58" s="5">
        <v>7000</v>
      </c>
      <c r="O58" s="5" t="s">
        <v>39</v>
      </c>
      <c r="P58" s="5" t="s">
        <v>39</v>
      </c>
      <c r="Q58" s="5" t="s">
        <v>583</v>
      </c>
      <c r="R58" s="5" t="s">
        <v>39</v>
      </c>
      <c r="S58" s="5" t="s">
        <v>1177</v>
      </c>
      <c r="T58" s="5" t="s">
        <v>1169</v>
      </c>
      <c r="U58" s="5" t="s">
        <v>1178</v>
      </c>
      <c r="V58" s="6" t="s">
        <v>1179</v>
      </c>
      <c r="W58" s="5" t="s">
        <v>49</v>
      </c>
      <c r="X58" s="5" t="s">
        <v>1180</v>
      </c>
    </row>
    <row r="59" spans="1:24" ht="70" x14ac:dyDescent="0.2">
      <c r="A59" s="5" t="s">
        <v>63</v>
      </c>
      <c r="B59" s="5" t="s">
        <v>1181</v>
      </c>
      <c r="C59" s="5" t="s">
        <v>577</v>
      </c>
      <c r="D59" s="5" t="s">
        <v>1182</v>
      </c>
      <c r="E59" s="5" t="s">
        <v>1183</v>
      </c>
      <c r="F59" s="5" t="s">
        <v>39</v>
      </c>
      <c r="G59" s="5">
        <v>340</v>
      </c>
      <c r="H59" s="5" t="s">
        <v>1184</v>
      </c>
      <c r="I59" s="5" t="s">
        <v>1185</v>
      </c>
      <c r="J59" s="5" t="s">
        <v>1186</v>
      </c>
      <c r="K59" s="5">
        <v>12</v>
      </c>
      <c r="L59" s="5" t="s">
        <v>43</v>
      </c>
      <c r="M59" s="5">
        <v>12</v>
      </c>
      <c r="N59" s="5">
        <v>4080</v>
      </c>
      <c r="O59" s="5" t="s">
        <v>39</v>
      </c>
      <c r="P59" s="5" t="s">
        <v>39</v>
      </c>
      <c r="Q59" s="5" t="s">
        <v>583</v>
      </c>
      <c r="R59" s="5" t="s">
        <v>1187</v>
      </c>
      <c r="S59" s="5" t="s">
        <v>1188</v>
      </c>
      <c r="T59" s="5" t="s">
        <v>1189</v>
      </c>
      <c r="U59" s="5" t="s">
        <v>1190</v>
      </c>
      <c r="V59" s="6" t="s">
        <v>1191</v>
      </c>
      <c r="W59" s="5" t="s">
        <v>49</v>
      </c>
      <c r="X59" s="5" t="s">
        <v>1192</v>
      </c>
    </row>
    <row r="60" spans="1:24" ht="98" x14ac:dyDescent="0.2">
      <c r="A60" s="5" t="s">
        <v>76</v>
      </c>
      <c r="B60" s="5" t="s">
        <v>1193</v>
      </c>
      <c r="C60" s="5" t="s">
        <v>1194</v>
      </c>
      <c r="D60" s="5" t="s">
        <v>619</v>
      </c>
      <c r="E60" s="5" t="s">
        <v>1195</v>
      </c>
      <c r="F60" s="5" t="s">
        <v>1196</v>
      </c>
      <c r="G60" s="5">
        <v>420</v>
      </c>
      <c r="H60" s="5" t="s">
        <v>541</v>
      </c>
      <c r="I60" s="5" t="s">
        <v>447</v>
      </c>
      <c r="J60" s="5" t="s">
        <v>1197</v>
      </c>
      <c r="K60" s="5">
        <v>28</v>
      </c>
      <c r="L60" s="5" t="s">
        <v>43</v>
      </c>
      <c r="M60" s="5">
        <v>28</v>
      </c>
      <c r="N60" s="5">
        <v>11760</v>
      </c>
      <c r="O60" s="5" t="s">
        <v>39</v>
      </c>
      <c r="P60" s="5" t="s">
        <v>39</v>
      </c>
      <c r="Q60" s="5" t="s">
        <v>1198</v>
      </c>
      <c r="R60" s="5" t="s">
        <v>39</v>
      </c>
      <c r="S60" s="5" t="s">
        <v>611</v>
      </c>
      <c r="T60" s="5" t="s">
        <v>1199</v>
      </c>
      <c r="U60" s="5" t="s">
        <v>1200</v>
      </c>
      <c r="V60" s="6" t="s">
        <v>1201</v>
      </c>
      <c r="W60" s="5" t="s">
        <v>49</v>
      </c>
      <c r="X60" s="5" t="s">
        <v>1202</v>
      </c>
    </row>
    <row r="61" spans="1:24" ht="98" x14ac:dyDescent="0.2">
      <c r="A61" s="5" t="s">
        <v>86</v>
      </c>
      <c r="B61" s="5" t="s">
        <v>1203</v>
      </c>
      <c r="C61" s="5" t="s">
        <v>1204</v>
      </c>
      <c r="D61" s="5" t="s">
        <v>818</v>
      </c>
      <c r="E61" s="5" t="s">
        <v>1205</v>
      </c>
      <c r="F61" s="5" t="s">
        <v>39</v>
      </c>
      <c r="G61" s="5">
        <v>254</v>
      </c>
      <c r="H61" s="5" t="s">
        <v>541</v>
      </c>
      <c r="I61" s="5" t="s">
        <v>1206</v>
      </c>
      <c r="J61" s="5" t="s">
        <v>1207</v>
      </c>
      <c r="K61" s="5">
        <v>15</v>
      </c>
      <c r="L61" s="5" t="s">
        <v>43</v>
      </c>
      <c r="M61" s="5">
        <v>15</v>
      </c>
      <c r="N61" s="5">
        <v>3810</v>
      </c>
      <c r="O61" s="5" t="s">
        <v>39</v>
      </c>
      <c r="P61" s="5" t="s">
        <v>39</v>
      </c>
      <c r="Q61" s="5" t="s">
        <v>583</v>
      </c>
      <c r="R61" s="5" t="s">
        <v>39</v>
      </c>
      <c r="S61" s="5" t="s">
        <v>1208</v>
      </c>
      <c r="T61" s="5" t="s">
        <v>1209</v>
      </c>
      <c r="U61" s="5" t="s">
        <v>1210</v>
      </c>
      <c r="V61" s="6" t="s">
        <v>1211</v>
      </c>
      <c r="W61" s="5" t="s">
        <v>49</v>
      </c>
      <c r="X61" s="5" t="s">
        <v>1212</v>
      </c>
    </row>
    <row r="62" spans="1:24" ht="98" x14ac:dyDescent="0.2">
      <c r="A62" s="5" t="s">
        <v>99</v>
      </c>
      <c r="B62" s="5" t="s">
        <v>1213</v>
      </c>
      <c r="C62" s="5" t="s">
        <v>1214</v>
      </c>
      <c r="D62" s="5" t="s">
        <v>619</v>
      </c>
      <c r="E62" s="5" t="s">
        <v>1215</v>
      </c>
      <c r="F62" s="5" t="s">
        <v>39</v>
      </c>
      <c r="G62" s="5">
        <v>369</v>
      </c>
      <c r="H62" s="5" t="s">
        <v>541</v>
      </c>
      <c r="I62" s="5" t="s">
        <v>438</v>
      </c>
      <c r="J62" s="5" t="s">
        <v>1216</v>
      </c>
      <c r="K62" s="5">
        <v>17.62</v>
      </c>
      <c r="L62" s="5" t="s">
        <v>43</v>
      </c>
      <c r="M62" s="5">
        <v>17.62</v>
      </c>
      <c r="N62" s="5">
        <v>6500</v>
      </c>
      <c r="O62" s="5" t="s">
        <v>39</v>
      </c>
      <c r="P62" s="5" t="s">
        <v>39</v>
      </c>
      <c r="Q62" s="5" t="s">
        <v>583</v>
      </c>
      <c r="R62" s="5" t="s">
        <v>39</v>
      </c>
      <c r="S62" s="5" t="s">
        <v>1217</v>
      </c>
      <c r="T62" s="5" t="s">
        <v>1218</v>
      </c>
      <c r="U62" s="5" t="s">
        <v>1219</v>
      </c>
      <c r="V62" s="6" t="s">
        <v>1220</v>
      </c>
      <c r="W62" s="5" t="s">
        <v>49</v>
      </c>
      <c r="X62" s="5" t="s">
        <v>1221</v>
      </c>
    </row>
    <row r="63" spans="1:24" ht="98" x14ac:dyDescent="0.2">
      <c r="A63" s="5" t="s">
        <v>110</v>
      </c>
      <c r="B63" s="5" t="s">
        <v>1222</v>
      </c>
      <c r="C63" s="5" t="s">
        <v>1223</v>
      </c>
      <c r="D63" s="5" t="s">
        <v>619</v>
      </c>
      <c r="E63" s="5" t="s">
        <v>1215</v>
      </c>
      <c r="F63" s="5" t="s">
        <v>39</v>
      </c>
      <c r="G63" s="5">
        <v>317</v>
      </c>
      <c r="H63" s="5" t="s">
        <v>541</v>
      </c>
      <c r="I63" s="5" t="s">
        <v>438</v>
      </c>
      <c r="J63" s="5" t="s">
        <v>1176</v>
      </c>
      <c r="K63" s="5">
        <v>25.24</v>
      </c>
      <c r="L63" s="5" t="s">
        <v>43</v>
      </c>
      <c r="M63" s="5">
        <v>25.24</v>
      </c>
      <c r="N63" s="5">
        <v>8000</v>
      </c>
      <c r="O63" s="5" t="s">
        <v>39</v>
      </c>
      <c r="P63" s="5" t="s">
        <v>39</v>
      </c>
      <c r="Q63" s="5" t="s">
        <v>583</v>
      </c>
      <c r="R63" s="5" t="s">
        <v>39</v>
      </c>
      <c r="S63" s="5" t="s">
        <v>1224</v>
      </c>
      <c r="T63" s="5" t="s">
        <v>1225</v>
      </c>
      <c r="U63" s="5" t="s">
        <v>1226</v>
      </c>
      <c r="V63" s="6" t="s">
        <v>1227</v>
      </c>
      <c r="W63" s="5" t="s">
        <v>49</v>
      </c>
      <c r="X63" s="5" t="s">
        <v>1228</v>
      </c>
    </row>
    <row r="64" spans="1:24" ht="98" x14ac:dyDescent="0.2">
      <c r="A64" s="5" t="s">
        <v>123</v>
      </c>
      <c r="B64" s="5" t="s">
        <v>1229</v>
      </c>
      <c r="C64" s="5" t="s">
        <v>1223</v>
      </c>
      <c r="D64" s="5" t="s">
        <v>619</v>
      </c>
      <c r="E64" s="5" t="s">
        <v>1215</v>
      </c>
      <c r="F64" s="5" t="s">
        <v>39</v>
      </c>
      <c r="G64" s="5">
        <v>252</v>
      </c>
      <c r="H64" s="5" t="s">
        <v>541</v>
      </c>
      <c r="I64" s="5" t="s">
        <v>438</v>
      </c>
      <c r="J64" s="5" t="s">
        <v>1176</v>
      </c>
      <c r="K64" s="5">
        <v>37.700000000000003</v>
      </c>
      <c r="L64" s="5" t="s">
        <v>43</v>
      </c>
      <c r="M64" s="5">
        <v>37.700000000000003</v>
      </c>
      <c r="N64" s="5">
        <v>9500</v>
      </c>
      <c r="O64" s="5" t="s">
        <v>39</v>
      </c>
      <c r="P64" s="5" t="s">
        <v>39</v>
      </c>
      <c r="Q64" s="5" t="s">
        <v>583</v>
      </c>
      <c r="R64" s="5" t="s">
        <v>39</v>
      </c>
      <c r="S64" s="5" t="s">
        <v>1224</v>
      </c>
      <c r="T64" s="5" t="s">
        <v>1230</v>
      </c>
      <c r="U64" s="5" t="s">
        <v>1231</v>
      </c>
      <c r="V64" s="6" t="s">
        <v>1232</v>
      </c>
      <c r="W64" s="5" t="s">
        <v>49</v>
      </c>
      <c r="X64" s="5" t="s">
        <v>1233</v>
      </c>
    </row>
    <row r="65" spans="1:24" ht="98" x14ac:dyDescent="0.2">
      <c r="A65" s="5" t="s">
        <v>135</v>
      </c>
      <c r="B65" s="5" t="s">
        <v>1234</v>
      </c>
      <c r="C65" s="5" t="s">
        <v>1235</v>
      </c>
      <c r="D65" s="5" t="s">
        <v>731</v>
      </c>
      <c r="E65" s="5" t="s">
        <v>1215</v>
      </c>
      <c r="F65" s="5" t="s">
        <v>39</v>
      </c>
      <c r="G65" s="5">
        <v>230</v>
      </c>
      <c r="H65" s="5" t="s">
        <v>541</v>
      </c>
      <c r="I65" s="5" t="s">
        <v>438</v>
      </c>
      <c r="J65" s="5" t="s">
        <v>1176</v>
      </c>
      <c r="K65" s="5">
        <v>20</v>
      </c>
      <c r="L65" s="5" t="s">
        <v>43</v>
      </c>
      <c r="M65" s="5">
        <v>20</v>
      </c>
      <c r="N65" s="5">
        <v>4600</v>
      </c>
      <c r="O65" s="5" t="s">
        <v>39</v>
      </c>
      <c r="P65" s="5" t="s">
        <v>39</v>
      </c>
      <c r="Q65" s="5" t="s">
        <v>583</v>
      </c>
      <c r="R65" s="5" t="s">
        <v>39</v>
      </c>
      <c r="S65" s="5" t="s">
        <v>1224</v>
      </c>
      <c r="T65" s="5" t="s">
        <v>1236</v>
      </c>
      <c r="U65" s="5" t="s">
        <v>1237</v>
      </c>
      <c r="V65" s="6" t="s">
        <v>1238</v>
      </c>
      <c r="W65" s="5" t="s">
        <v>49</v>
      </c>
      <c r="X65" s="5" t="s">
        <v>1239</v>
      </c>
    </row>
    <row r="66" spans="1:24" ht="98" x14ac:dyDescent="0.2">
      <c r="A66" s="5" t="s">
        <v>144</v>
      </c>
      <c r="B66" s="5" t="s">
        <v>1240</v>
      </c>
      <c r="C66" s="5" t="s">
        <v>1241</v>
      </c>
      <c r="D66" s="5" t="s">
        <v>804</v>
      </c>
      <c r="E66" s="5" t="s">
        <v>1242</v>
      </c>
      <c r="F66" s="5" t="s">
        <v>39</v>
      </c>
      <c r="G66" s="5">
        <v>170</v>
      </c>
      <c r="H66" s="5" t="s">
        <v>541</v>
      </c>
      <c r="I66" s="5" t="s">
        <v>438</v>
      </c>
      <c r="J66" s="5" t="s">
        <v>1243</v>
      </c>
      <c r="K66" s="5">
        <v>23.53</v>
      </c>
      <c r="L66" s="5" t="s">
        <v>43</v>
      </c>
      <c r="M66" s="5">
        <v>23.53</v>
      </c>
      <c r="N66" s="5">
        <v>4000</v>
      </c>
      <c r="O66" s="5" t="s">
        <v>39</v>
      </c>
      <c r="P66" s="5" t="s">
        <v>39</v>
      </c>
      <c r="Q66" s="5" t="s">
        <v>583</v>
      </c>
      <c r="R66" s="5" t="s">
        <v>39</v>
      </c>
      <c r="S66" s="5" t="s">
        <v>1224</v>
      </c>
      <c r="T66" s="5" t="s">
        <v>1244</v>
      </c>
      <c r="U66" s="5" t="s">
        <v>1245</v>
      </c>
      <c r="V66" s="6" t="s">
        <v>1246</v>
      </c>
      <c r="W66" s="5" t="s">
        <v>49</v>
      </c>
      <c r="X66" s="5" t="s">
        <v>1247</v>
      </c>
    </row>
    <row r="67" spans="1:24" ht="98" x14ac:dyDescent="0.2">
      <c r="A67" s="5" t="s">
        <v>154</v>
      </c>
      <c r="B67" s="5" t="s">
        <v>1248</v>
      </c>
      <c r="C67" s="5" t="s">
        <v>1249</v>
      </c>
      <c r="D67" s="5" t="s">
        <v>764</v>
      </c>
      <c r="E67" s="5" t="s">
        <v>1250</v>
      </c>
      <c r="F67" s="5" t="s">
        <v>39</v>
      </c>
      <c r="G67" s="5">
        <v>500</v>
      </c>
      <c r="H67" s="5" t="s">
        <v>541</v>
      </c>
      <c r="I67" s="5" t="s">
        <v>438</v>
      </c>
      <c r="J67" s="5" t="s">
        <v>1251</v>
      </c>
      <c r="K67" s="5">
        <v>20</v>
      </c>
      <c r="L67" s="5" t="s">
        <v>43</v>
      </c>
      <c r="M67" s="5">
        <v>20</v>
      </c>
      <c r="N67" s="5">
        <v>10000</v>
      </c>
      <c r="O67" s="5" t="s">
        <v>39</v>
      </c>
      <c r="P67" s="5" t="s">
        <v>39</v>
      </c>
      <c r="Q67" s="5" t="s">
        <v>583</v>
      </c>
      <c r="R67" s="5" t="s">
        <v>39</v>
      </c>
      <c r="S67" s="5" t="s">
        <v>1252</v>
      </c>
      <c r="T67" s="5" t="s">
        <v>1253</v>
      </c>
      <c r="U67" s="5" t="s">
        <v>1254</v>
      </c>
      <c r="V67" s="6" t="s">
        <v>1255</v>
      </c>
      <c r="W67" s="5" t="s">
        <v>49</v>
      </c>
      <c r="X67" s="5" t="s">
        <v>1256</v>
      </c>
    </row>
    <row r="68" spans="1:24" ht="56" x14ac:dyDescent="0.2">
      <c r="A68" s="5" t="s">
        <v>164</v>
      </c>
      <c r="B68" s="5" t="s">
        <v>1257</v>
      </c>
      <c r="C68" s="5" t="s">
        <v>1258</v>
      </c>
      <c r="D68" s="5" t="s">
        <v>592</v>
      </c>
      <c r="E68" s="5" t="s">
        <v>1259</v>
      </c>
      <c r="F68" s="5" t="s">
        <v>39</v>
      </c>
      <c r="G68" s="5">
        <v>300</v>
      </c>
      <c r="H68" s="5" t="s">
        <v>1260</v>
      </c>
      <c r="I68" s="5" t="s">
        <v>39</v>
      </c>
      <c r="J68" s="5" t="s">
        <v>1261</v>
      </c>
      <c r="K68" s="5">
        <v>28</v>
      </c>
      <c r="L68" s="5" t="s">
        <v>43</v>
      </c>
      <c r="M68" s="5">
        <v>28</v>
      </c>
      <c r="N68" s="5">
        <v>8400</v>
      </c>
      <c r="O68" s="5" t="s">
        <v>39</v>
      </c>
      <c r="P68" s="5" t="s">
        <v>39</v>
      </c>
      <c r="Q68" s="5" t="s">
        <v>583</v>
      </c>
      <c r="R68" s="5" t="s">
        <v>39</v>
      </c>
      <c r="S68" s="5" t="s">
        <v>1262</v>
      </c>
      <c r="T68" s="5" t="s">
        <v>1263</v>
      </c>
      <c r="U68" s="5" t="s">
        <v>1264</v>
      </c>
      <c r="V68" s="6" t="s">
        <v>1265</v>
      </c>
      <c r="W68" s="5" t="s">
        <v>49</v>
      </c>
      <c r="X68" s="5" t="s">
        <v>1266</v>
      </c>
    </row>
    <row r="69" spans="1:24" ht="98" x14ac:dyDescent="0.2">
      <c r="A69" s="5" t="s">
        <v>173</v>
      </c>
      <c r="B69" s="5" t="s">
        <v>1267</v>
      </c>
      <c r="C69" s="5" t="s">
        <v>1268</v>
      </c>
      <c r="D69" s="5" t="s">
        <v>619</v>
      </c>
      <c r="E69" s="5" t="s">
        <v>1269</v>
      </c>
      <c r="F69" s="5" t="s">
        <v>39</v>
      </c>
      <c r="G69" s="5">
        <v>500</v>
      </c>
      <c r="H69" s="5" t="s">
        <v>541</v>
      </c>
      <c r="I69" s="5" t="s">
        <v>1206</v>
      </c>
      <c r="J69" s="5" t="s">
        <v>1270</v>
      </c>
      <c r="K69" s="5">
        <v>16</v>
      </c>
      <c r="L69" s="5" t="s">
        <v>43</v>
      </c>
      <c r="M69" s="5">
        <v>16</v>
      </c>
      <c r="N69" s="5">
        <v>8000</v>
      </c>
      <c r="O69" s="5" t="s">
        <v>39</v>
      </c>
      <c r="P69" s="5" t="s">
        <v>39</v>
      </c>
      <c r="Q69" s="5" t="s">
        <v>583</v>
      </c>
      <c r="R69" s="5" t="s">
        <v>1271</v>
      </c>
      <c r="S69" s="5" t="s">
        <v>1272</v>
      </c>
      <c r="T69" s="5" t="s">
        <v>1273</v>
      </c>
      <c r="U69" s="5" t="s">
        <v>1274</v>
      </c>
      <c r="V69" s="6" t="s">
        <v>1275</v>
      </c>
      <c r="W69" s="5" t="s">
        <v>49</v>
      </c>
      <c r="X69" s="5" t="s">
        <v>1276</v>
      </c>
    </row>
    <row r="70" spans="1:24" ht="98" x14ac:dyDescent="0.2">
      <c r="A70" s="5" t="s">
        <v>181</v>
      </c>
      <c r="B70" s="5" t="s">
        <v>1277</v>
      </c>
      <c r="C70" s="5" t="s">
        <v>1278</v>
      </c>
      <c r="D70" s="5" t="s">
        <v>764</v>
      </c>
      <c r="E70" s="5" t="s">
        <v>1279</v>
      </c>
      <c r="F70" s="5" t="s">
        <v>39</v>
      </c>
      <c r="G70" s="5">
        <v>460</v>
      </c>
      <c r="H70" s="5" t="s">
        <v>541</v>
      </c>
      <c r="I70" s="5" t="s">
        <v>1280</v>
      </c>
      <c r="J70" s="5" t="s">
        <v>1281</v>
      </c>
      <c r="K70" s="5">
        <v>21.74</v>
      </c>
      <c r="L70" s="5" t="s">
        <v>43</v>
      </c>
      <c r="M70" s="5">
        <v>21.74</v>
      </c>
      <c r="N70" s="5">
        <v>10000</v>
      </c>
      <c r="O70" s="5" t="s">
        <v>39</v>
      </c>
      <c r="P70" s="5" t="s">
        <v>39</v>
      </c>
      <c r="Q70" s="5" t="s">
        <v>39</v>
      </c>
      <c r="R70" s="5" t="s">
        <v>39</v>
      </c>
      <c r="S70" s="5" t="s">
        <v>1282</v>
      </c>
      <c r="T70" s="5" t="s">
        <v>1253</v>
      </c>
      <c r="U70" s="5" t="s">
        <v>1283</v>
      </c>
      <c r="V70" s="6" t="s">
        <v>1284</v>
      </c>
      <c r="W70" s="5" t="s">
        <v>49</v>
      </c>
      <c r="X70" s="5" t="s">
        <v>1285</v>
      </c>
    </row>
    <row r="71" spans="1:24" ht="98" x14ac:dyDescent="0.2">
      <c r="A71" s="5" t="s">
        <v>192</v>
      </c>
      <c r="B71" s="5" t="s">
        <v>1286</v>
      </c>
      <c r="C71" s="5" t="s">
        <v>1287</v>
      </c>
      <c r="D71" s="5" t="s">
        <v>1288</v>
      </c>
      <c r="E71" s="5" t="s">
        <v>1289</v>
      </c>
      <c r="F71" s="5" t="s">
        <v>39</v>
      </c>
      <c r="G71" s="5">
        <v>256</v>
      </c>
      <c r="H71" s="5" t="s">
        <v>541</v>
      </c>
      <c r="I71" s="5" t="s">
        <v>1290</v>
      </c>
      <c r="J71" s="5" t="s">
        <v>1291</v>
      </c>
      <c r="K71" s="5">
        <v>21.48</v>
      </c>
      <c r="L71" s="5" t="s">
        <v>43</v>
      </c>
      <c r="M71" s="5">
        <v>21.48</v>
      </c>
      <c r="N71" s="5">
        <v>5500</v>
      </c>
      <c r="O71" s="5" t="s">
        <v>1292</v>
      </c>
      <c r="P71" s="5" t="s">
        <v>39</v>
      </c>
      <c r="Q71" s="5" t="s">
        <v>583</v>
      </c>
      <c r="R71" s="5" t="s">
        <v>39</v>
      </c>
      <c r="S71" s="5" t="s">
        <v>1293</v>
      </c>
      <c r="T71" s="5" t="s">
        <v>1294</v>
      </c>
      <c r="U71" s="5" t="s">
        <v>1295</v>
      </c>
      <c r="V71" s="6" t="s">
        <v>1296</v>
      </c>
      <c r="W71" s="5" t="s">
        <v>49</v>
      </c>
      <c r="X71" s="5" t="s">
        <v>1297</v>
      </c>
    </row>
    <row r="72" spans="1:24" ht="70" x14ac:dyDescent="0.2">
      <c r="A72" s="5" t="s">
        <v>203</v>
      </c>
      <c r="B72" s="5" t="s">
        <v>1298</v>
      </c>
      <c r="C72" s="5" t="s">
        <v>1299</v>
      </c>
      <c r="D72" s="5" t="s">
        <v>731</v>
      </c>
      <c r="E72" s="5" t="s">
        <v>1300</v>
      </c>
      <c r="F72" s="5" t="s">
        <v>39</v>
      </c>
      <c r="G72" s="5">
        <v>280</v>
      </c>
      <c r="H72" s="5" t="s">
        <v>1301</v>
      </c>
      <c r="I72" s="5" t="s">
        <v>1302</v>
      </c>
      <c r="J72" s="5" t="s">
        <v>1303</v>
      </c>
      <c r="K72" s="5">
        <v>12.5</v>
      </c>
      <c r="L72" s="5" t="s">
        <v>43</v>
      </c>
      <c r="M72" s="5">
        <v>12.5</v>
      </c>
      <c r="N72" s="5">
        <v>3500</v>
      </c>
      <c r="O72" s="5" t="s">
        <v>39</v>
      </c>
      <c r="P72" s="5" t="s">
        <v>39</v>
      </c>
      <c r="Q72" s="5" t="s">
        <v>839</v>
      </c>
      <c r="R72" s="5" t="s">
        <v>39</v>
      </c>
      <c r="S72" s="5" t="s">
        <v>1304</v>
      </c>
      <c r="T72" s="5" t="s">
        <v>1305</v>
      </c>
      <c r="U72" s="5" t="s">
        <v>1306</v>
      </c>
      <c r="V72" s="6" t="s">
        <v>1307</v>
      </c>
      <c r="W72" s="5" t="s">
        <v>49</v>
      </c>
      <c r="X72" s="5" t="s">
        <v>1308</v>
      </c>
    </row>
    <row r="73" spans="1:24" ht="42" x14ac:dyDescent="0.2">
      <c r="A73" s="5" t="s">
        <v>218</v>
      </c>
      <c r="B73" s="5" t="s">
        <v>1309</v>
      </c>
      <c r="C73" s="5" t="s">
        <v>1310</v>
      </c>
      <c r="D73" s="5" t="s">
        <v>565</v>
      </c>
      <c r="E73" s="5" t="s">
        <v>1311</v>
      </c>
      <c r="F73" s="5" t="s">
        <v>39</v>
      </c>
      <c r="G73" s="5">
        <v>604</v>
      </c>
      <c r="H73" s="5" t="s">
        <v>1312</v>
      </c>
      <c r="I73" s="5" t="s">
        <v>1313</v>
      </c>
      <c r="J73" s="5" t="s">
        <v>1314</v>
      </c>
      <c r="K73" s="5">
        <v>11.59</v>
      </c>
      <c r="L73" s="5" t="s">
        <v>43</v>
      </c>
      <c r="M73" s="5">
        <v>11.59</v>
      </c>
      <c r="N73" s="5">
        <v>7000</v>
      </c>
      <c r="O73" s="5" t="s">
        <v>39</v>
      </c>
      <c r="P73" s="5" t="s">
        <v>39</v>
      </c>
      <c r="Q73" s="5" t="s">
        <v>583</v>
      </c>
      <c r="R73" s="5" t="s">
        <v>39</v>
      </c>
      <c r="S73" s="5" t="s">
        <v>1315</v>
      </c>
      <c r="T73" s="5" t="s">
        <v>1316</v>
      </c>
      <c r="U73" s="5" t="s">
        <v>1317</v>
      </c>
      <c r="V73" s="6" t="s">
        <v>1318</v>
      </c>
      <c r="W73" s="5" t="s">
        <v>49</v>
      </c>
      <c r="X73" s="5" t="s">
        <v>1319</v>
      </c>
    </row>
    <row r="74" spans="1:24" ht="98" x14ac:dyDescent="0.2">
      <c r="A74" s="5" t="s">
        <v>230</v>
      </c>
      <c r="B74" s="5" t="s">
        <v>1320</v>
      </c>
      <c r="C74" s="5" t="s">
        <v>1321</v>
      </c>
      <c r="D74" s="5" t="s">
        <v>565</v>
      </c>
      <c r="E74" s="5" t="s">
        <v>1322</v>
      </c>
      <c r="F74" s="5" t="s">
        <v>39</v>
      </c>
      <c r="G74" s="5">
        <v>145</v>
      </c>
      <c r="H74" s="5" t="s">
        <v>541</v>
      </c>
      <c r="I74" s="5" t="s">
        <v>1323</v>
      </c>
      <c r="J74" s="5" t="s">
        <v>39</v>
      </c>
      <c r="K74" s="5">
        <v>8.6199999999999992</v>
      </c>
      <c r="L74" s="5" t="s">
        <v>43</v>
      </c>
      <c r="M74" s="5">
        <v>8.6199999999999992</v>
      </c>
      <c r="N74" s="5">
        <v>1250</v>
      </c>
      <c r="O74" s="5" t="s">
        <v>39</v>
      </c>
      <c r="P74" s="5" t="s">
        <v>39</v>
      </c>
      <c r="Q74" s="5" t="s">
        <v>39</v>
      </c>
      <c r="R74" s="5" t="s">
        <v>39</v>
      </c>
      <c r="S74" s="5" t="s">
        <v>1324</v>
      </c>
      <c r="T74" s="5" t="s">
        <v>1325</v>
      </c>
      <c r="U74" s="5" t="s">
        <v>1326</v>
      </c>
      <c r="V74" s="6" t="s">
        <v>1327</v>
      </c>
      <c r="W74" s="5" t="s">
        <v>49</v>
      </c>
      <c r="X74" s="5" t="s">
        <v>1328</v>
      </c>
    </row>
    <row r="75" spans="1:24" ht="98" x14ac:dyDescent="0.2">
      <c r="A75" s="5" t="s">
        <v>241</v>
      </c>
      <c r="B75" s="5" t="s">
        <v>1329</v>
      </c>
      <c r="C75" s="5" t="s">
        <v>1330</v>
      </c>
      <c r="D75" s="5" t="s">
        <v>1331</v>
      </c>
      <c r="E75" s="5" t="s">
        <v>1332</v>
      </c>
      <c r="F75" s="5" t="s">
        <v>39</v>
      </c>
      <c r="G75" s="5">
        <v>135</v>
      </c>
      <c r="H75" s="5" t="s">
        <v>541</v>
      </c>
      <c r="I75" s="5" t="s">
        <v>1333</v>
      </c>
      <c r="J75" s="5" t="s">
        <v>1334</v>
      </c>
      <c r="K75" s="5">
        <v>9.6300000000000008</v>
      </c>
      <c r="L75" s="5" t="s">
        <v>43</v>
      </c>
      <c r="M75" s="5">
        <v>9.6300000000000008</v>
      </c>
      <c r="N75" s="5">
        <v>1300</v>
      </c>
      <c r="O75" s="5" t="s">
        <v>39</v>
      </c>
      <c r="P75" s="5" t="s">
        <v>39</v>
      </c>
      <c r="Q75" s="5" t="s">
        <v>1335</v>
      </c>
      <c r="R75" s="5" t="s">
        <v>39</v>
      </c>
      <c r="S75" s="5" t="s">
        <v>1336</v>
      </c>
      <c r="T75" s="5" t="s">
        <v>1337</v>
      </c>
      <c r="U75" s="5" t="s">
        <v>1338</v>
      </c>
      <c r="V75" s="6" t="s">
        <v>1339</v>
      </c>
      <c r="W75" s="5" t="s">
        <v>49</v>
      </c>
      <c r="X75" s="5" t="s">
        <v>1340</v>
      </c>
    </row>
    <row r="76" spans="1:24" ht="42" x14ac:dyDescent="0.2">
      <c r="A76" s="5" t="s">
        <v>252</v>
      </c>
      <c r="B76" s="5" t="s">
        <v>1341</v>
      </c>
      <c r="C76" s="5" t="s">
        <v>1342</v>
      </c>
      <c r="D76" s="5" t="s">
        <v>1038</v>
      </c>
      <c r="E76" s="5" t="s">
        <v>1332</v>
      </c>
      <c r="F76" s="5" t="s">
        <v>39</v>
      </c>
      <c r="G76" s="5">
        <v>319</v>
      </c>
      <c r="H76" s="5" t="s">
        <v>1343</v>
      </c>
      <c r="I76" s="5" t="s">
        <v>1333</v>
      </c>
      <c r="J76" s="5" t="s">
        <v>1344</v>
      </c>
      <c r="K76" s="5">
        <v>17</v>
      </c>
      <c r="L76" s="5" t="s">
        <v>43</v>
      </c>
      <c r="M76" s="5">
        <v>17</v>
      </c>
      <c r="N76" s="5">
        <v>5423</v>
      </c>
      <c r="O76" s="5" t="s">
        <v>39</v>
      </c>
      <c r="P76" s="5" t="s">
        <v>39</v>
      </c>
      <c r="Q76" s="5" t="s">
        <v>583</v>
      </c>
      <c r="R76" s="5" t="s">
        <v>39</v>
      </c>
      <c r="S76" s="5" t="s">
        <v>1345</v>
      </c>
      <c r="T76" s="5" t="s">
        <v>1346</v>
      </c>
      <c r="U76" s="5" t="s">
        <v>1347</v>
      </c>
      <c r="V76" s="6" t="s">
        <v>1348</v>
      </c>
      <c r="W76" s="5" t="s">
        <v>49</v>
      </c>
      <c r="X76" s="5"/>
    </row>
    <row r="77" spans="1:24" ht="56" x14ac:dyDescent="0.2">
      <c r="A77" s="5" t="s">
        <v>261</v>
      </c>
      <c r="B77" s="5" t="s">
        <v>1349</v>
      </c>
      <c r="C77" s="5" t="s">
        <v>1350</v>
      </c>
      <c r="D77" s="5" t="s">
        <v>1351</v>
      </c>
      <c r="E77" s="5" t="s">
        <v>1352</v>
      </c>
      <c r="F77" s="5" t="s">
        <v>39</v>
      </c>
      <c r="G77" s="5">
        <v>344</v>
      </c>
      <c r="H77" s="5" t="s">
        <v>1353</v>
      </c>
      <c r="I77" s="5" t="s">
        <v>1354</v>
      </c>
      <c r="J77" s="5" t="s">
        <v>704</v>
      </c>
      <c r="K77" s="5">
        <v>13.08</v>
      </c>
      <c r="L77" s="5" t="s">
        <v>43</v>
      </c>
      <c r="M77" s="5">
        <v>13.08</v>
      </c>
      <c r="N77" s="5">
        <v>4500</v>
      </c>
      <c r="O77" s="5" t="s">
        <v>1355</v>
      </c>
      <c r="P77" s="5" t="s">
        <v>39</v>
      </c>
      <c r="Q77" s="5" t="s">
        <v>583</v>
      </c>
      <c r="R77" s="5" t="s">
        <v>1356</v>
      </c>
      <c r="S77" s="5" t="s">
        <v>1357</v>
      </c>
      <c r="T77" s="5" t="s">
        <v>1358</v>
      </c>
      <c r="U77" s="5" t="s">
        <v>1359</v>
      </c>
      <c r="V77" s="6" t="s">
        <v>1360</v>
      </c>
      <c r="W77" s="5" t="s">
        <v>49</v>
      </c>
      <c r="X77" s="5" t="s">
        <v>1361</v>
      </c>
    </row>
    <row r="78" spans="1:24" ht="98" x14ac:dyDescent="0.2">
      <c r="A78" s="5" t="s">
        <v>271</v>
      </c>
      <c r="B78" s="5" t="s">
        <v>1362</v>
      </c>
      <c r="C78" s="5" t="s">
        <v>1363</v>
      </c>
      <c r="D78" s="5" t="s">
        <v>1364</v>
      </c>
      <c r="E78" s="5" t="s">
        <v>1365</v>
      </c>
      <c r="F78" s="5" t="s">
        <v>39</v>
      </c>
      <c r="G78" s="5">
        <v>170</v>
      </c>
      <c r="H78" s="5" t="s">
        <v>541</v>
      </c>
      <c r="I78" s="5" t="s">
        <v>1185</v>
      </c>
      <c r="J78" s="5" t="s">
        <v>704</v>
      </c>
      <c r="K78" s="5">
        <v>13</v>
      </c>
      <c r="L78" s="5" t="s">
        <v>43</v>
      </c>
      <c r="M78" s="5">
        <v>13</v>
      </c>
      <c r="N78" s="5">
        <v>2200</v>
      </c>
      <c r="O78" s="5" t="s">
        <v>39</v>
      </c>
      <c r="P78" s="5" t="s">
        <v>783</v>
      </c>
      <c r="Q78" s="5" t="s">
        <v>1366</v>
      </c>
      <c r="R78" s="5" t="s">
        <v>1367</v>
      </c>
      <c r="S78" s="5" t="s">
        <v>1071</v>
      </c>
      <c r="T78" s="5" t="s">
        <v>1368</v>
      </c>
      <c r="U78" s="5" t="s">
        <v>1369</v>
      </c>
      <c r="V78" s="6" t="s">
        <v>1370</v>
      </c>
      <c r="W78" s="5" t="s">
        <v>49</v>
      </c>
      <c r="X78" s="5"/>
    </row>
    <row r="79" spans="1:24" ht="98" x14ac:dyDescent="0.2">
      <c r="A79" s="5" t="s">
        <v>1371</v>
      </c>
      <c r="B79" s="5" t="s">
        <v>1372</v>
      </c>
      <c r="C79" s="5" t="s">
        <v>1373</v>
      </c>
      <c r="D79" s="5" t="s">
        <v>592</v>
      </c>
      <c r="E79" s="5" t="s">
        <v>1374</v>
      </c>
      <c r="F79" s="5" t="s">
        <v>39</v>
      </c>
      <c r="G79" s="5">
        <v>220</v>
      </c>
      <c r="H79" s="5" t="s">
        <v>541</v>
      </c>
      <c r="I79" s="5" t="s">
        <v>1375</v>
      </c>
      <c r="J79" s="5" t="s">
        <v>1376</v>
      </c>
      <c r="K79" s="5">
        <v>12</v>
      </c>
      <c r="L79" s="5" t="s">
        <v>43</v>
      </c>
      <c r="M79" s="5">
        <v>12</v>
      </c>
      <c r="N79" s="5">
        <v>2640</v>
      </c>
      <c r="O79" s="5" t="s">
        <v>39</v>
      </c>
      <c r="P79" s="5" t="s">
        <v>39</v>
      </c>
      <c r="Q79" s="5" t="s">
        <v>839</v>
      </c>
      <c r="R79" s="5" t="s">
        <v>39</v>
      </c>
      <c r="S79" s="5" t="s">
        <v>1377</v>
      </c>
      <c r="T79" s="5" t="s">
        <v>1378</v>
      </c>
      <c r="U79" s="5" t="s">
        <v>1379</v>
      </c>
      <c r="V79" s="6" t="s">
        <v>1380</v>
      </c>
      <c r="W79" s="5" t="s">
        <v>49</v>
      </c>
      <c r="X79" s="5" t="s">
        <v>1381</v>
      </c>
    </row>
    <row r="80" spans="1:24" ht="70" x14ac:dyDescent="0.2">
      <c r="A80" s="5" t="s">
        <v>1382</v>
      </c>
      <c r="B80" s="5" t="s">
        <v>1383</v>
      </c>
      <c r="C80" s="5" t="s">
        <v>1384</v>
      </c>
      <c r="D80" s="5" t="s">
        <v>818</v>
      </c>
      <c r="E80" s="5" t="s">
        <v>1385</v>
      </c>
      <c r="F80" s="5" t="s">
        <v>39</v>
      </c>
      <c r="G80" s="5">
        <v>177</v>
      </c>
      <c r="H80" s="5" t="s">
        <v>1386</v>
      </c>
      <c r="I80" s="5" t="s">
        <v>1387</v>
      </c>
      <c r="J80" s="5" t="s">
        <v>1388</v>
      </c>
      <c r="K80" s="5">
        <v>12.43</v>
      </c>
      <c r="L80" s="5" t="s">
        <v>43</v>
      </c>
      <c r="M80" s="5">
        <v>12.43</v>
      </c>
      <c r="N80" s="5">
        <v>2200</v>
      </c>
      <c r="O80" s="5" t="s">
        <v>39</v>
      </c>
      <c r="P80" s="5" t="s">
        <v>39</v>
      </c>
      <c r="Q80" s="5" t="s">
        <v>583</v>
      </c>
      <c r="R80" s="5" t="s">
        <v>1389</v>
      </c>
      <c r="S80" s="5" t="s">
        <v>1390</v>
      </c>
      <c r="T80" s="5" t="s">
        <v>1391</v>
      </c>
      <c r="U80" s="5" t="s">
        <v>1392</v>
      </c>
      <c r="V80" s="6" t="s">
        <v>1393</v>
      </c>
      <c r="W80" s="5" t="s">
        <v>49</v>
      </c>
      <c r="X80" s="5" t="s">
        <v>1394</v>
      </c>
    </row>
    <row r="81" spans="1:24" ht="98" x14ac:dyDescent="0.2">
      <c r="A81" s="5" t="s">
        <v>1395</v>
      </c>
      <c r="B81" s="5" t="s">
        <v>1396</v>
      </c>
      <c r="C81" s="5" t="s">
        <v>1204</v>
      </c>
      <c r="D81" s="5" t="s">
        <v>818</v>
      </c>
      <c r="E81" s="5" t="s">
        <v>1397</v>
      </c>
      <c r="F81" s="5" t="s">
        <v>39</v>
      </c>
      <c r="G81" s="5">
        <v>103</v>
      </c>
      <c r="H81" s="5" t="s">
        <v>541</v>
      </c>
      <c r="I81" s="5" t="s">
        <v>1398</v>
      </c>
      <c r="J81" s="5" t="s">
        <v>1399</v>
      </c>
      <c r="K81" s="5">
        <v>7.72</v>
      </c>
      <c r="L81" s="5" t="s">
        <v>43</v>
      </c>
      <c r="M81" s="5">
        <v>7.72</v>
      </c>
      <c r="N81" s="5">
        <v>795</v>
      </c>
      <c r="O81" s="5" t="s">
        <v>39</v>
      </c>
      <c r="P81" s="5" t="s">
        <v>39</v>
      </c>
      <c r="Q81" s="5" t="s">
        <v>583</v>
      </c>
      <c r="R81" s="5" t="s">
        <v>39</v>
      </c>
      <c r="S81" s="5" t="s">
        <v>1400</v>
      </c>
      <c r="T81" s="5" t="s">
        <v>785</v>
      </c>
      <c r="U81" s="5" t="s">
        <v>1401</v>
      </c>
      <c r="V81" s="6" t="s">
        <v>1402</v>
      </c>
      <c r="W81" s="5" t="s">
        <v>49</v>
      </c>
      <c r="X81" s="5" t="s">
        <v>1403</v>
      </c>
    </row>
    <row r="82" spans="1:24" ht="98" x14ac:dyDescent="0.2">
      <c r="A82" s="5" t="s">
        <v>1404</v>
      </c>
      <c r="B82" s="5" t="s">
        <v>1405</v>
      </c>
      <c r="C82" s="5" t="s">
        <v>1406</v>
      </c>
      <c r="D82" s="5" t="s">
        <v>804</v>
      </c>
      <c r="E82" s="5" t="s">
        <v>1407</v>
      </c>
      <c r="F82" s="5" t="s">
        <v>39</v>
      </c>
      <c r="G82" s="5">
        <v>195</v>
      </c>
      <c r="H82" s="5" t="s">
        <v>541</v>
      </c>
      <c r="I82" s="5" t="s">
        <v>1408</v>
      </c>
      <c r="J82" s="5" t="s">
        <v>1409</v>
      </c>
      <c r="K82" s="5">
        <v>14.36</v>
      </c>
      <c r="L82" s="5" t="s">
        <v>43</v>
      </c>
      <c r="M82" s="5">
        <v>14.36</v>
      </c>
      <c r="N82" s="5">
        <v>2800</v>
      </c>
      <c r="O82" s="5" t="s">
        <v>39</v>
      </c>
      <c r="P82" s="5" t="s">
        <v>39</v>
      </c>
      <c r="Q82" s="5" t="s">
        <v>1410</v>
      </c>
      <c r="R82" s="5" t="s">
        <v>39</v>
      </c>
      <c r="S82" s="5" t="s">
        <v>1411</v>
      </c>
      <c r="T82" s="5" t="s">
        <v>1412</v>
      </c>
      <c r="U82" s="5" t="s">
        <v>1413</v>
      </c>
      <c r="V82" s="6" t="s">
        <v>1414</v>
      </c>
      <c r="W82" s="5" t="s">
        <v>49</v>
      </c>
      <c r="X82" s="5" t="s">
        <v>1415</v>
      </c>
    </row>
    <row r="83" spans="1:24" ht="98" x14ac:dyDescent="0.2">
      <c r="A83" s="5" t="s">
        <v>1416</v>
      </c>
      <c r="B83" s="5" t="s">
        <v>1417</v>
      </c>
      <c r="C83" s="5" t="s">
        <v>1418</v>
      </c>
      <c r="D83" s="5" t="s">
        <v>1419</v>
      </c>
      <c r="E83" s="5" t="s">
        <v>1420</v>
      </c>
      <c r="F83" s="5" t="s">
        <v>39</v>
      </c>
      <c r="G83" s="5">
        <v>80</v>
      </c>
      <c r="H83" s="5" t="s">
        <v>541</v>
      </c>
      <c r="I83" s="5" t="s">
        <v>1421</v>
      </c>
      <c r="J83" s="5" t="s">
        <v>1422</v>
      </c>
      <c r="K83" s="5">
        <v>10</v>
      </c>
      <c r="L83" s="5" t="s">
        <v>43</v>
      </c>
      <c r="M83" s="5">
        <v>10</v>
      </c>
      <c r="N83" s="5">
        <v>800</v>
      </c>
      <c r="O83" s="5" t="s">
        <v>39</v>
      </c>
      <c r="P83" s="5" t="s">
        <v>39</v>
      </c>
      <c r="Q83" s="5" t="s">
        <v>39</v>
      </c>
      <c r="R83" s="5" t="s">
        <v>39</v>
      </c>
      <c r="S83" s="5" t="s">
        <v>1071</v>
      </c>
      <c r="T83" s="5" t="s">
        <v>1423</v>
      </c>
      <c r="U83" s="5" t="s">
        <v>1424</v>
      </c>
      <c r="V83" s="6" t="s">
        <v>1425</v>
      </c>
      <c r="W83" s="5" t="s">
        <v>49</v>
      </c>
      <c r="X83" s="5" t="s">
        <v>1426</v>
      </c>
    </row>
    <row r="84" spans="1:24" ht="98" x14ac:dyDescent="0.2">
      <c r="A84" s="5" t="s">
        <v>1427</v>
      </c>
      <c r="B84" s="5" t="s">
        <v>1428</v>
      </c>
      <c r="C84" s="5" t="s">
        <v>1429</v>
      </c>
      <c r="D84" s="5" t="s">
        <v>731</v>
      </c>
      <c r="E84" s="5" t="s">
        <v>1430</v>
      </c>
      <c r="F84" s="5" t="s">
        <v>39</v>
      </c>
      <c r="G84" s="5">
        <v>103</v>
      </c>
      <c r="H84" s="5" t="s">
        <v>541</v>
      </c>
      <c r="I84" s="5" t="s">
        <v>1431</v>
      </c>
      <c r="J84" s="5" t="s">
        <v>1432</v>
      </c>
      <c r="K84" s="5">
        <v>12</v>
      </c>
      <c r="L84" s="5" t="s">
        <v>43</v>
      </c>
      <c r="M84" s="5">
        <v>12</v>
      </c>
      <c r="N84" s="5">
        <v>1236</v>
      </c>
      <c r="O84" s="5" t="s">
        <v>39</v>
      </c>
      <c r="P84" s="5" t="s">
        <v>39</v>
      </c>
      <c r="Q84" s="5" t="s">
        <v>39</v>
      </c>
      <c r="R84" s="5" t="s">
        <v>39</v>
      </c>
      <c r="S84" s="5" t="s">
        <v>1433</v>
      </c>
      <c r="T84" s="5" t="s">
        <v>1434</v>
      </c>
      <c r="U84" s="5" t="s">
        <v>1435</v>
      </c>
      <c r="V84" s="6" t="s">
        <v>1436</v>
      </c>
      <c r="W84" s="5" t="s">
        <v>49</v>
      </c>
      <c r="X84" s="5"/>
    </row>
    <row r="85" spans="1:24" ht="140" x14ac:dyDescent="0.2">
      <c r="A85" s="5" t="s">
        <v>1437</v>
      </c>
      <c r="B85" s="5" t="s">
        <v>1438</v>
      </c>
      <c r="C85" s="5" t="s">
        <v>1439</v>
      </c>
      <c r="D85" s="5" t="s">
        <v>1440</v>
      </c>
      <c r="E85" s="5" t="s">
        <v>1441</v>
      </c>
      <c r="F85" s="5" t="s">
        <v>39</v>
      </c>
      <c r="G85" s="5">
        <v>2000</v>
      </c>
      <c r="H85" s="5" t="s">
        <v>1442</v>
      </c>
      <c r="I85" s="5" t="s">
        <v>1443</v>
      </c>
      <c r="J85" s="5" t="s">
        <v>1444</v>
      </c>
      <c r="K85" s="5">
        <v>12</v>
      </c>
      <c r="L85" s="5" t="s">
        <v>43</v>
      </c>
      <c r="M85" s="5">
        <v>12</v>
      </c>
      <c r="N85" s="5">
        <v>24000</v>
      </c>
      <c r="O85" s="5" t="s">
        <v>39</v>
      </c>
      <c r="P85" s="5" t="s">
        <v>39</v>
      </c>
      <c r="Q85" s="5" t="s">
        <v>1445</v>
      </c>
      <c r="R85" s="5" t="s">
        <v>1446</v>
      </c>
      <c r="S85" s="5" t="s">
        <v>1447</v>
      </c>
      <c r="T85" s="5" t="s">
        <v>1448</v>
      </c>
      <c r="U85" s="5" t="s">
        <v>1449</v>
      </c>
      <c r="V85" s="6" t="s">
        <v>1450</v>
      </c>
      <c r="W85" s="5" t="s">
        <v>49</v>
      </c>
      <c r="X85" s="5" t="s">
        <v>1451</v>
      </c>
    </row>
    <row r="86" spans="1:24" ht="84" x14ac:dyDescent="0.2">
      <c r="A86" s="5" t="s">
        <v>1452</v>
      </c>
      <c r="B86" s="5" t="s">
        <v>1453</v>
      </c>
      <c r="C86" s="5" t="s">
        <v>1454</v>
      </c>
      <c r="D86" s="5" t="s">
        <v>1455</v>
      </c>
      <c r="E86" s="5" t="s">
        <v>1456</v>
      </c>
      <c r="F86" s="5" t="s">
        <v>39</v>
      </c>
      <c r="G86" s="5">
        <v>810</v>
      </c>
      <c r="H86" s="5" t="s">
        <v>1457</v>
      </c>
      <c r="I86" s="5" t="s">
        <v>1458</v>
      </c>
      <c r="J86" s="5" t="s">
        <v>1176</v>
      </c>
      <c r="K86" s="5">
        <v>9.8800000000000008</v>
      </c>
      <c r="L86" s="5" t="s">
        <v>43</v>
      </c>
      <c r="M86" s="5">
        <v>9.8800000000000008</v>
      </c>
      <c r="N86" s="5">
        <v>8000</v>
      </c>
      <c r="O86" s="5" t="s">
        <v>39</v>
      </c>
      <c r="P86" s="5" t="s">
        <v>39</v>
      </c>
      <c r="Q86" s="5" t="s">
        <v>1459</v>
      </c>
      <c r="R86" s="5" t="s">
        <v>1460</v>
      </c>
      <c r="S86" s="5" t="s">
        <v>1461</v>
      </c>
      <c r="T86" s="5" t="s">
        <v>1462</v>
      </c>
      <c r="U86" s="5" t="s">
        <v>1463</v>
      </c>
      <c r="V86" s="6" t="s">
        <v>1464</v>
      </c>
      <c r="W86" s="5" t="s">
        <v>49</v>
      </c>
      <c r="X86" s="5" t="s">
        <v>1465</v>
      </c>
    </row>
    <row r="87" spans="1:24" ht="56" x14ac:dyDescent="0.2">
      <c r="A87" s="5" t="s">
        <v>1466</v>
      </c>
      <c r="B87" s="5" t="s">
        <v>1467</v>
      </c>
      <c r="C87" s="5" t="s">
        <v>1468</v>
      </c>
      <c r="D87" s="5" t="s">
        <v>1469</v>
      </c>
      <c r="E87" s="5" t="s">
        <v>195</v>
      </c>
      <c r="F87" s="5" t="s">
        <v>39</v>
      </c>
      <c r="G87" s="5">
        <v>3150</v>
      </c>
      <c r="H87" s="5" t="s">
        <v>1470</v>
      </c>
      <c r="I87" s="5" t="s">
        <v>1471</v>
      </c>
      <c r="J87" s="5" t="s">
        <v>1472</v>
      </c>
      <c r="K87" s="5">
        <v>13</v>
      </c>
      <c r="L87" s="5" t="s">
        <v>43</v>
      </c>
      <c r="M87" s="5">
        <v>13</v>
      </c>
      <c r="N87" s="5">
        <v>40950</v>
      </c>
      <c r="O87" s="5" t="s">
        <v>39</v>
      </c>
      <c r="P87" s="5" t="s">
        <v>39</v>
      </c>
      <c r="Q87" s="5" t="s">
        <v>1473</v>
      </c>
      <c r="R87" s="5" t="s">
        <v>39</v>
      </c>
      <c r="S87" s="5" t="s">
        <v>1474</v>
      </c>
      <c r="T87" s="5" t="s">
        <v>1475</v>
      </c>
      <c r="U87" s="5" t="s">
        <v>1476</v>
      </c>
      <c r="V87" s="6" t="s">
        <v>1477</v>
      </c>
      <c r="W87" s="5" t="s">
        <v>49</v>
      </c>
      <c r="X87" s="5" t="s">
        <v>1478</v>
      </c>
    </row>
    <row r="88" spans="1:24" ht="70" x14ac:dyDescent="0.2">
      <c r="A88" s="5" t="s">
        <v>1479</v>
      </c>
      <c r="B88" s="5" t="s">
        <v>1480</v>
      </c>
      <c r="C88" s="5" t="s">
        <v>1481</v>
      </c>
      <c r="D88" s="5" t="s">
        <v>1482</v>
      </c>
      <c r="E88" s="5" t="s">
        <v>195</v>
      </c>
      <c r="F88" s="5" t="s">
        <v>39</v>
      </c>
      <c r="G88" s="5">
        <v>2500</v>
      </c>
      <c r="H88" s="5" t="s">
        <v>1483</v>
      </c>
      <c r="I88" s="5" t="s">
        <v>1484</v>
      </c>
      <c r="J88" s="5" t="s">
        <v>1485</v>
      </c>
      <c r="K88" s="5">
        <v>12</v>
      </c>
      <c r="L88" s="5" t="s">
        <v>43</v>
      </c>
      <c r="M88" s="5">
        <v>12</v>
      </c>
      <c r="N88" s="5">
        <v>30000</v>
      </c>
      <c r="O88" s="5" t="s">
        <v>39</v>
      </c>
      <c r="P88" s="5" t="s">
        <v>39</v>
      </c>
      <c r="Q88" s="5" t="s">
        <v>583</v>
      </c>
      <c r="R88" s="5" t="s">
        <v>1446</v>
      </c>
      <c r="S88" s="5" t="s">
        <v>1486</v>
      </c>
      <c r="T88" s="5" t="s">
        <v>1487</v>
      </c>
      <c r="U88" s="5" t="s">
        <v>1488</v>
      </c>
      <c r="V88" s="6" t="s">
        <v>1489</v>
      </c>
      <c r="W88" s="5" t="s">
        <v>49</v>
      </c>
      <c r="X88" s="5" t="s">
        <v>1490</v>
      </c>
    </row>
    <row r="89" spans="1:24" ht="98" x14ac:dyDescent="0.2">
      <c r="A89" s="5" t="s">
        <v>1491</v>
      </c>
      <c r="B89" s="5" t="s">
        <v>1492</v>
      </c>
      <c r="C89" s="5" t="s">
        <v>1493</v>
      </c>
      <c r="D89" s="5" t="s">
        <v>552</v>
      </c>
      <c r="E89" s="5" t="s">
        <v>195</v>
      </c>
      <c r="F89" s="5" t="s">
        <v>39</v>
      </c>
      <c r="G89" s="5">
        <v>1200</v>
      </c>
      <c r="H89" s="5" t="s">
        <v>541</v>
      </c>
      <c r="I89" s="5" t="s">
        <v>1494</v>
      </c>
      <c r="J89" s="5" t="s">
        <v>1495</v>
      </c>
      <c r="K89" s="5">
        <v>20</v>
      </c>
      <c r="L89" s="5" t="s">
        <v>43</v>
      </c>
      <c r="M89" s="5">
        <v>20</v>
      </c>
      <c r="N89" s="5">
        <v>24000</v>
      </c>
      <c r="O89" s="5" t="s">
        <v>39</v>
      </c>
      <c r="P89" s="5" t="s">
        <v>39</v>
      </c>
      <c r="Q89" s="5" t="s">
        <v>583</v>
      </c>
      <c r="R89" s="5" t="s">
        <v>1496</v>
      </c>
      <c r="S89" s="5" t="s">
        <v>1497</v>
      </c>
      <c r="T89" s="5" t="s">
        <v>1498</v>
      </c>
      <c r="U89" s="5" t="s">
        <v>1499</v>
      </c>
      <c r="V89" s="6" t="s">
        <v>1500</v>
      </c>
      <c r="W89" s="5" t="s">
        <v>49</v>
      </c>
      <c r="X89" s="5"/>
    </row>
    <row r="90" spans="1:24" ht="56" x14ac:dyDescent="0.2">
      <c r="A90" s="5" t="s">
        <v>1501</v>
      </c>
      <c r="B90" s="5" t="s">
        <v>1502</v>
      </c>
      <c r="C90" s="5" t="s">
        <v>1503</v>
      </c>
      <c r="D90" s="5" t="s">
        <v>818</v>
      </c>
      <c r="E90" s="5" t="s">
        <v>195</v>
      </c>
      <c r="F90" s="5" t="s">
        <v>39</v>
      </c>
      <c r="G90" s="5">
        <v>1500</v>
      </c>
      <c r="H90" s="5" t="s">
        <v>1504</v>
      </c>
      <c r="I90" s="5" t="s">
        <v>1505</v>
      </c>
      <c r="J90" s="5" t="s">
        <v>1506</v>
      </c>
      <c r="K90" s="5">
        <v>9.33</v>
      </c>
      <c r="L90" s="5" t="s">
        <v>43</v>
      </c>
      <c r="M90" s="5">
        <v>9.33</v>
      </c>
      <c r="N90" s="5">
        <v>14000</v>
      </c>
      <c r="O90" s="5" t="s">
        <v>39</v>
      </c>
      <c r="P90" s="5" t="s">
        <v>39</v>
      </c>
      <c r="Q90" s="5" t="s">
        <v>1507</v>
      </c>
      <c r="R90" s="5" t="s">
        <v>39</v>
      </c>
      <c r="S90" s="5" t="s">
        <v>1508</v>
      </c>
      <c r="T90" s="5" t="s">
        <v>1509</v>
      </c>
      <c r="U90" s="5" t="s">
        <v>1510</v>
      </c>
      <c r="V90" s="6" t="s">
        <v>1511</v>
      </c>
      <c r="W90" s="5" t="s">
        <v>49</v>
      </c>
      <c r="X90" s="5" t="s">
        <v>1512</v>
      </c>
    </row>
    <row r="91" spans="1:24" ht="98" x14ac:dyDescent="0.2">
      <c r="A91" s="5" t="s">
        <v>1513</v>
      </c>
      <c r="B91" s="5" t="s">
        <v>1514</v>
      </c>
      <c r="C91" s="5" t="s">
        <v>1515</v>
      </c>
      <c r="D91" s="5" t="s">
        <v>619</v>
      </c>
      <c r="E91" s="5" t="s">
        <v>195</v>
      </c>
      <c r="F91" s="5" t="s">
        <v>39</v>
      </c>
      <c r="G91" s="5">
        <v>1705</v>
      </c>
      <c r="H91" s="5" t="s">
        <v>541</v>
      </c>
      <c r="I91" s="5" t="s">
        <v>1484</v>
      </c>
      <c r="J91" s="5" t="s">
        <v>1516</v>
      </c>
      <c r="K91" s="5">
        <v>20</v>
      </c>
      <c r="L91" s="5" t="s">
        <v>43</v>
      </c>
      <c r="M91" s="5">
        <v>20</v>
      </c>
      <c r="N91" s="5">
        <v>34100</v>
      </c>
      <c r="O91" s="5" t="s">
        <v>625</v>
      </c>
      <c r="P91" s="5" t="s">
        <v>39</v>
      </c>
      <c r="Q91" s="5" t="s">
        <v>583</v>
      </c>
      <c r="R91" s="5" t="s">
        <v>39</v>
      </c>
      <c r="S91" s="5" t="s">
        <v>1497</v>
      </c>
      <c r="T91" s="5" t="s">
        <v>1517</v>
      </c>
      <c r="U91" s="5" t="s">
        <v>1518</v>
      </c>
      <c r="V91" s="6" t="s">
        <v>1519</v>
      </c>
      <c r="W91" s="5" t="s">
        <v>49</v>
      </c>
      <c r="X91" s="5"/>
    </row>
    <row r="92" spans="1:24" ht="56" x14ac:dyDescent="0.2">
      <c r="A92" s="5" t="s">
        <v>1520</v>
      </c>
      <c r="B92" s="5" t="s">
        <v>1521</v>
      </c>
      <c r="C92" s="5" t="s">
        <v>1522</v>
      </c>
      <c r="D92" s="5" t="s">
        <v>923</v>
      </c>
      <c r="E92" s="5" t="s">
        <v>1523</v>
      </c>
      <c r="F92" s="5" t="s">
        <v>39</v>
      </c>
      <c r="G92" s="5">
        <v>1462</v>
      </c>
      <c r="H92" s="5" t="s">
        <v>1524</v>
      </c>
      <c r="I92" s="5" t="s">
        <v>1484</v>
      </c>
      <c r="J92" s="5" t="s">
        <v>1525</v>
      </c>
      <c r="K92" s="5">
        <v>10</v>
      </c>
      <c r="L92" s="5" t="s">
        <v>43</v>
      </c>
      <c r="M92" s="5">
        <v>10</v>
      </c>
      <c r="N92" s="5">
        <v>14620</v>
      </c>
      <c r="O92" s="5" t="s">
        <v>39</v>
      </c>
      <c r="P92" s="5" t="s">
        <v>39</v>
      </c>
      <c r="Q92" s="5" t="s">
        <v>1526</v>
      </c>
      <c r="R92" s="5" t="s">
        <v>39</v>
      </c>
      <c r="S92" s="5" t="s">
        <v>1527</v>
      </c>
      <c r="T92" s="5" t="s">
        <v>1528</v>
      </c>
      <c r="U92" s="5" t="s">
        <v>1529</v>
      </c>
      <c r="V92" s="6" t="s">
        <v>1530</v>
      </c>
      <c r="W92" s="5" t="s">
        <v>49</v>
      </c>
      <c r="X92" s="5" t="s">
        <v>1531</v>
      </c>
    </row>
    <row r="93" spans="1:24" ht="42" x14ac:dyDescent="0.2">
      <c r="A93" s="5" t="s">
        <v>1532</v>
      </c>
      <c r="B93" s="5" t="s">
        <v>1533</v>
      </c>
      <c r="C93" s="5" t="s">
        <v>1534</v>
      </c>
      <c r="D93" s="5" t="s">
        <v>804</v>
      </c>
      <c r="E93" s="5" t="s">
        <v>1535</v>
      </c>
      <c r="F93" s="5" t="s">
        <v>39</v>
      </c>
      <c r="G93" s="5">
        <v>1715</v>
      </c>
      <c r="H93" s="5" t="s">
        <v>1536</v>
      </c>
      <c r="I93" s="5" t="s">
        <v>1484</v>
      </c>
      <c r="J93" s="5" t="s">
        <v>1537</v>
      </c>
      <c r="K93" s="5">
        <v>9</v>
      </c>
      <c r="L93" s="5" t="s">
        <v>43</v>
      </c>
      <c r="M93" s="5">
        <v>9</v>
      </c>
      <c r="N93" s="5">
        <v>15435</v>
      </c>
      <c r="O93" s="5" t="s">
        <v>39</v>
      </c>
      <c r="P93" s="5" t="s">
        <v>39</v>
      </c>
      <c r="Q93" s="5" t="s">
        <v>1538</v>
      </c>
      <c r="R93" s="5" t="s">
        <v>39</v>
      </c>
      <c r="S93" s="5" t="s">
        <v>1539</v>
      </c>
      <c r="T93" s="5" t="s">
        <v>1540</v>
      </c>
      <c r="U93" s="5" t="s">
        <v>1541</v>
      </c>
      <c r="V93" s="6" t="s">
        <v>1542</v>
      </c>
      <c r="W93" s="5" t="s">
        <v>49</v>
      </c>
      <c r="X93" s="5"/>
    </row>
    <row r="94" spans="1:24" ht="98" x14ac:dyDescent="0.2">
      <c r="A94" s="5" t="s">
        <v>1543</v>
      </c>
      <c r="B94" s="5" t="s">
        <v>1544</v>
      </c>
      <c r="C94" s="5" t="s">
        <v>1545</v>
      </c>
      <c r="D94" s="5" t="s">
        <v>1546</v>
      </c>
      <c r="E94" s="5" t="s">
        <v>195</v>
      </c>
      <c r="F94" s="5" t="s">
        <v>39</v>
      </c>
      <c r="G94" s="5">
        <v>900</v>
      </c>
      <c r="H94" s="5" t="s">
        <v>541</v>
      </c>
      <c r="I94" s="5" t="s">
        <v>1547</v>
      </c>
      <c r="J94" s="5" t="s">
        <v>1548</v>
      </c>
      <c r="K94" s="5">
        <v>15</v>
      </c>
      <c r="L94" s="5" t="s">
        <v>43</v>
      </c>
      <c r="M94" s="5">
        <v>15</v>
      </c>
      <c r="N94" s="5">
        <v>13500</v>
      </c>
      <c r="O94" s="5" t="s">
        <v>39</v>
      </c>
      <c r="P94" s="5" t="s">
        <v>39</v>
      </c>
      <c r="Q94" s="5" t="s">
        <v>39</v>
      </c>
      <c r="R94" s="5" t="s">
        <v>39</v>
      </c>
      <c r="S94" s="5" t="s">
        <v>1549</v>
      </c>
      <c r="T94" s="5" t="s">
        <v>1550</v>
      </c>
      <c r="U94" s="5" t="s">
        <v>1551</v>
      </c>
      <c r="V94" s="6" t="s">
        <v>1552</v>
      </c>
      <c r="W94" s="5" t="s">
        <v>49</v>
      </c>
      <c r="X94" s="5" t="s">
        <v>1553</v>
      </c>
    </row>
    <row r="95" spans="1:24" ht="84" x14ac:dyDescent="0.2">
      <c r="A95" s="5" t="s">
        <v>1554</v>
      </c>
      <c r="B95" s="5" t="s">
        <v>1555</v>
      </c>
      <c r="C95" s="5" t="s">
        <v>1556</v>
      </c>
      <c r="D95" s="5" t="s">
        <v>1546</v>
      </c>
      <c r="E95" s="5" t="s">
        <v>195</v>
      </c>
      <c r="F95" s="5" t="s">
        <v>39</v>
      </c>
      <c r="G95" s="5">
        <v>900</v>
      </c>
      <c r="H95" s="5" t="s">
        <v>1557</v>
      </c>
      <c r="I95" s="5" t="s">
        <v>1484</v>
      </c>
      <c r="J95" s="5" t="s">
        <v>1558</v>
      </c>
      <c r="K95" s="5">
        <v>10</v>
      </c>
      <c r="L95" s="5" t="s">
        <v>43</v>
      </c>
      <c r="M95" s="5">
        <v>10</v>
      </c>
      <c r="N95" s="5">
        <v>9000</v>
      </c>
      <c r="O95" s="5" t="s">
        <v>39</v>
      </c>
      <c r="P95" s="5" t="s">
        <v>39</v>
      </c>
      <c r="Q95" s="5" t="s">
        <v>583</v>
      </c>
      <c r="R95" s="5" t="s">
        <v>39</v>
      </c>
      <c r="S95" s="5" t="s">
        <v>1559</v>
      </c>
      <c r="T95" s="5" t="s">
        <v>1560</v>
      </c>
      <c r="U95" s="5" t="s">
        <v>1561</v>
      </c>
      <c r="V95" s="6" t="s">
        <v>1562</v>
      </c>
      <c r="W95" s="5" t="s">
        <v>49</v>
      </c>
      <c r="X95" s="5" t="s">
        <v>1563</v>
      </c>
    </row>
    <row r="96" spans="1:24" ht="98" x14ac:dyDescent="0.2">
      <c r="A96" s="5" t="s">
        <v>1564</v>
      </c>
      <c r="B96" s="5" t="s">
        <v>1565</v>
      </c>
      <c r="C96" s="5" t="s">
        <v>1566</v>
      </c>
      <c r="D96" s="5" t="s">
        <v>1567</v>
      </c>
      <c r="E96" s="5" t="s">
        <v>1568</v>
      </c>
      <c r="F96" s="5" t="s">
        <v>39</v>
      </c>
      <c r="G96" s="5">
        <v>1100</v>
      </c>
      <c r="H96" s="5" t="s">
        <v>541</v>
      </c>
      <c r="I96" s="5" t="s">
        <v>1569</v>
      </c>
      <c r="J96" s="5" t="s">
        <v>1570</v>
      </c>
      <c r="K96" s="5">
        <v>10</v>
      </c>
      <c r="L96" s="5" t="s">
        <v>43</v>
      </c>
      <c r="M96" s="5">
        <v>10</v>
      </c>
      <c r="N96" s="5">
        <v>11000</v>
      </c>
      <c r="O96" s="5" t="s">
        <v>39</v>
      </c>
      <c r="P96" s="5" t="s">
        <v>39</v>
      </c>
      <c r="Q96" s="5" t="s">
        <v>1571</v>
      </c>
      <c r="R96" s="5" t="s">
        <v>1572</v>
      </c>
      <c r="S96" s="5" t="s">
        <v>1573</v>
      </c>
      <c r="T96" s="5" t="s">
        <v>1574</v>
      </c>
      <c r="U96" s="5" t="s">
        <v>1575</v>
      </c>
      <c r="V96" s="6" t="s">
        <v>1576</v>
      </c>
      <c r="W96" s="5" t="s">
        <v>49</v>
      </c>
      <c r="X96" s="5" t="s">
        <v>1577</v>
      </c>
    </row>
    <row r="97" spans="1:24" ht="42" x14ac:dyDescent="0.2">
      <c r="A97" s="5" t="s">
        <v>1578</v>
      </c>
      <c r="B97" s="5" t="s">
        <v>1579</v>
      </c>
      <c r="C97" s="5" t="s">
        <v>1580</v>
      </c>
      <c r="D97" s="5" t="s">
        <v>848</v>
      </c>
      <c r="E97" s="5" t="s">
        <v>1581</v>
      </c>
      <c r="F97" s="5" t="s">
        <v>39</v>
      </c>
      <c r="G97" s="5">
        <v>1655</v>
      </c>
      <c r="H97" s="5" t="s">
        <v>1582</v>
      </c>
      <c r="I97" s="5" t="s">
        <v>1583</v>
      </c>
      <c r="J97" s="5" t="s">
        <v>1584</v>
      </c>
      <c r="K97" s="5">
        <v>25</v>
      </c>
      <c r="L97" s="5" t="s">
        <v>43</v>
      </c>
      <c r="M97" s="5">
        <v>25</v>
      </c>
      <c r="N97" s="5">
        <v>41375</v>
      </c>
      <c r="O97" s="5" t="s">
        <v>39</v>
      </c>
      <c r="P97" s="5" t="s">
        <v>39</v>
      </c>
      <c r="Q97" s="5" t="s">
        <v>583</v>
      </c>
      <c r="R97" s="5" t="s">
        <v>39</v>
      </c>
      <c r="S97" s="5" t="s">
        <v>1585</v>
      </c>
      <c r="T97" s="5" t="s">
        <v>1586</v>
      </c>
      <c r="U97" s="5" t="s">
        <v>1587</v>
      </c>
      <c r="V97" s="6" t="s">
        <v>1588</v>
      </c>
      <c r="W97" s="5" t="s">
        <v>49</v>
      </c>
      <c r="X97" s="5" t="s">
        <v>1589</v>
      </c>
    </row>
    <row r="98" spans="1:24" ht="98" x14ac:dyDescent="0.2">
      <c r="A98" s="5" t="s">
        <v>1590</v>
      </c>
      <c r="B98" s="5" t="s">
        <v>1591</v>
      </c>
      <c r="C98" s="5" t="s">
        <v>1522</v>
      </c>
      <c r="D98" s="5" t="s">
        <v>923</v>
      </c>
      <c r="E98" s="5" t="s">
        <v>1592</v>
      </c>
      <c r="F98" s="5" t="s">
        <v>39</v>
      </c>
      <c r="G98" s="5">
        <v>450</v>
      </c>
      <c r="H98" s="5" t="s">
        <v>541</v>
      </c>
      <c r="I98" s="5" t="s">
        <v>1593</v>
      </c>
      <c r="J98" s="5" t="s">
        <v>1594</v>
      </c>
      <c r="K98" s="5">
        <v>8.89</v>
      </c>
      <c r="L98" s="5" t="s">
        <v>43</v>
      </c>
      <c r="M98" s="5">
        <v>8.89</v>
      </c>
      <c r="N98" s="5">
        <v>4000</v>
      </c>
      <c r="O98" s="5" t="s">
        <v>39</v>
      </c>
      <c r="P98" s="5" t="s">
        <v>39</v>
      </c>
      <c r="Q98" s="5" t="s">
        <v>1595</v>
      </c>
      <c r="R98" s="5" t="s">
        <v>1446</v>
      </c>
      <c r="S98" s="5" t="s">
        <v>1596</v>
      </c>
      <c r="T98" s="5" t="s">
        <v>1597</v>
      </c>
      <c r="U98" s="5" t="s">
        <v>1598</v>
      </c>
      <c r="V98" s="6" t="s">
        <v>1599</v>
      </c>
      <c r="W98" s="5" t="s">
        <v>49</v>
      </c>
      <c r="X98" s="5" t="s">
        <v>1600</v>
      </c>
    </row>
    <row r="99" spans="1:24" ht="42" x14ac:dyDescent="0.2">
      <c r="A99" s="5" t="s">
        <v>1601</v>
      </c>
      <c r="B99" s="5" t="s">
        <v>1602</v>
      </c>
      <c r="C99" s="5" t="s">
        <v>1603</v>
      </c>
      <c r="D99" s="5" t="s">
        <v>552</v>
      </c>
      <c r="E99" s="5" t="s">
        <v>1604</v>
      </c>
      <c r="F99" s="5" t="s">
        <v>39</v>
      </c>
      <c r="G99" s="5">
        <v>275</v>
      </c>
      <c r="H99" s="5" t="s">
        <v>1605</v>
      </c>
      <c r="I99" s="5" t="s">
        <v>1494</v>
      </c>
      <c r="J99" s="5" t="s">
        <v>704</v>
      </c>
      <c r="K99" s="5">
        <v>7.27</v>
      </c>
      <c r="L99" s="5" t="s">
        <v>43</v>
      </c>
      <c r="M99" s="5">
        <v>7.27</v>
      </c>
      <c r="N99" s="5">
        <v>2000</v>
      </c>
      <c r="O99" s="5" t="s">
        <v>39</v>
      </c>
      <c r="P99" s="5" t="s">
        <v>838</v>
      </c>
      <c r="Q99" s="5" t="s">
        <v>583</v>
      </c>
      <c r="R99" s="5" t="s">
        <v>39</v>
      </c>
      <c r="S99" s="5" t="s">
        <v>1606</v>
      </c>
      <c r="T99" s="5" t="s">
        <v>1169</v>
      </c>
      <c r="U99" s="5" t="s">
        <v>1607</v>
      </c>
      <c r="V99" s="6" t="s">
        <v>1608</v>
      </c>
      <c r="W99" s="5" t="s">
        <v>49</v>
      </c>
      <c r="X99" s="5" t="s">
        <v>1609</v>
      </c>
    </row>
  </sheetData>
  <mergeCells count="1">
    <mergeCell ref="A1:L1"/>
  </mergeCells>
  <hyperlinks>
    <hyperlink ref="V4" r:id="rId1" xr:uid="{00000000-0004-0000-0200-000000000000}"/>
    <hyperlink ref="V5" r:id="rId2" xr:uid="{00000000-0004-0000-0200-000001000000}"/>
    <hyperlink ref="V6" r:id="rId3" xr:uid="{00000000-0004-0000-0200-000002000000}"/>
    <hyperlink ref="V7" r:id="rId4" xr:uid="{00000000-0004-0000-0200-000003000000}"/>
    <hyperlink ref="V8" r:id="rId5" xr:uid="{00000000-0004-0000-0200-000004000000}"/>
    <hyperlink ref="V9" r:id="rId6" xr:uid="{00000000-0004-0000-0200-000005000000}"/>
    <hyperlink ref="V10" r:id="rId7" xr:uid="{00000000-0004-0000-0200-000006000000}"/>
    <hyperlink ref="V11" r:id="rId8" xr:uid="{00000000-0004-0000-0200-000007000000}"/>
    <hyperlink ref="V12" r:id="rId9" xr:uid="{00000000-0004-0000-0200-000008000000}"/>
    <hyperlink ref="V13" r:id="rId10" xr:uid="{00000000-0004-0000-0200-000009000000}"/>
    <hyperlink ref="V14" r:id="rId11" xr:uid="{00000000-0004-0000-0200-00000A000000}"/>
    <hyperlink ref="V15" r:id="rId12" xr:uid="{00000000-0004-0000-0200-00000B000000}"/>
    <hyperlink ref="V16" r:id="rId13" xr:uid="{00000000-0004-0000-0200-00000C000000}"/>
    <hyperlink ref="V17" r:id="rId14" xr:uid="{00000000-0004-0000-0200-00000D000000}"/>
    <hyperlink ref="V18" r:id="rId15" xr:uid="{00000000-0004-0000-0200-00000E000000}"/>
    <hyperlink ref="V19" r:id="rId16" xr:uid="{00000000-0004-0000-0200-00000F000000}"/>
    <hyperlink ref="V20" r:id="rId17" xr:uid="{00000000-0004-0000-0200-000010000000}"/>
    <hyperlink ref="V21" r:id="rId18" xr:uid="{00000000-0004-0000-0200-000011000000}"/>
    <hyperlink ref="V22" r:id="rId19" xr:uid="{00000000-0004-0000-0200-000012000000}"/>
    <hyperlink ref="V23" r:id="rId20" xr:uid="{00000000-0004-0000-0200-000013000000}"/>
    <hyperlink ref="V24" r:id="rId21" xr:uid="{00000000-0004-0000-0200-000014000000}"/>
    <hyperlink ref="V25" r:id="rId22" xr:uid="{00000000-0004-0000-0200-000015000000}"/>
    <hyperlink ref="V26" r:id="rId23" xr:uid="{00000000-0004-0000-0200-000016000000}"/>
    <hyperlink ref="V27" r:id="rId24" xr:uid="{00000000-0004-0000-0200-000017000000}"/>
    <hyperlink ref="V28" r:id="rId25" xr:uid="{00000000-0004-0000-0200-000018000000}"/>
    <hyperlink ref="V29" r:id="rId26" xr:uid="{00000000-0004-0000-0200-000019000000}"/>
    <hyperlink ref="V30" r:id="rId27" xr:uid="{00000000-0004-0000-0200-00001A000000}"/>
    <hyperlink ref="V31" r:id="rId28" xr:uid="{00000000-0004-0000-0200-00001B000000}"/>
    <hyperlink ref="V32" r:id="rId29" xr:uid="{00000000-0004-0000-0200-00001C000000}"/>
    <hyperlink ref="V33" r:id="rId30" xr:uid="{00000000-0004-0000-0200-00001D000000}"/>
    <hyperlink ref="V34" r:id="rId31" xr:uid="{00000000-0004-0000-0200-00001E000000}"/>
    <hyperlink ref="V35" r:id="rId32" xr:uid="{00000000-0004-0000-0200-00001F000000}"/>
    <hyperlink ref="V36" r:id="rId33" xr:uid="{00000000-0004-0000-0200-000020000000}"/>
    <hyperlink ref="V37" r:id="rId34" xr:uid="{00000000-0004-0000-0200-000021000000}"/>
    <hyperlink ref="V38" r:id="rId35" xr:uid="{00000000-0004-0000-0200-000022000000}"/>
    <hyperlink ref="V39" r:id="rId36" xr:uid="{00000000-0004-0000-0200-000023000000}"/>
    <hyperlink ref="V40" r:id="rId37" xr:uid="{00000000-0004-0000-0200-000024000000}"/>
    <hyperlink ref="V41" r:id="rId38" xr:uid="{00000000-0004-0000-0200-000025000000}"/>
    <hyperlink ref="V42" r:id="rId39" xr:uid="{00000000-0004-0000-0200-000026000000}"/>
    <hyperlink ref="V43" r:id="rId40" xr:uid="{00000000-0004-0000-0200-000027000000}"/>
    <hyperlink ref="V44" r:id="rId41" xr:uid="{00000000-0004-0000-0200-000028000000}"/>
    <hyperlink ref="V45" r:id="rId42" xr:uid="{00000000-0004-0000-0200-000029000000}"/>
    <hyperlink ref="V46" r:id="rId43" xr:uid="{00000000-0004-0000-0200-00002A000000}"/>
    <hyperlink ref="V47" r:id="rId44" xr:uid="{00000000-0004-0000-0200-00002B000000}"/>
    <hyperlink ref="V48" r:id="rId45" xr:uid="{00000000-0004-0000-0200-00002C000000}"/>
    <hyperlink ref="V49" r:id="rId46" xr:uid="{00000000-0004-0000-0200-00002D000000}"/>
    <hyperlink ref="V50" r:id="rId47" xr:uid="{00000000-0004-0000-0200-00002E000000}"/>
    <hyperlink ref="V51" r:id="rId48" xr:uid="{00000000-0004-0000-0200-00002F000000}"/>
    <hyperlink ref="V52" r:id="rId49" xr:uid="{00000000-0004-0000-0200-000030000000}"/>
    <hyperlink ref="V53" r:id="rId50" xr:uid="{00000000-0004-0000-0200-000031000000}"/>
    <hyperlink ref="V54" r:id="rId51" xr:uid="{00000000-0004-0000-0200-000032000000}"/>
    <hyperlink ref="V55" r:id="rId52" xr:uid="{00000000-0004-0000-0200-000033000000}"/>
    <hyperlink ref="V56" r:id="rId53" xr:uid="{00000000-0004-0000-0200-000034000000}"/>
    <hyperlink ref="V57" r:id="rId54" xr:uid="{00000000-0004-0000-0200-000035000000}"/>
    <hyperlink ref="V58" r:id="rId55" xr:uid="{00000000-0004-0000-0200-000036000000}"/>
    <hyperlink ref="V59" r:id="rId56" xr:uid="{00000000-0004-0000-0200-000037000000}"/>
    <hyperlink ref="V60" r:id="rId57" xr:uid="{00000000-0004-0000-0200-000038000000}"/>
    <hyperlink ref="V61" r:id="rId58" xr:uid="{00000000-0004-0000-0200-000039000000}"/>
    <hyperlink ref="V62" r:id="rId59" xr:uid="{00000000-0004-0000-0200-00003A000000}"/>
    <hyperlink ref="V63" r:id="rId60" xr:uid="{00000000-0004-0000-0200-00003B000000}"/>
    <hyperlink ref="V64" r:id="rId61" xr:uid="{00000000-0004-0000-0200-00003C000000}"/>
    <hyperlink ref="V65" r:id="rId62" xr:uid="{00000000-0004-0000-0200-00003D000000}"/>
    <hyperlink ref="V66" r:id="rId63" xr:uid="{00000000-0004-0000-0200-00003E000000}"/>
    <hyperlink ref="V67" r:id="rId64" xr:uid="{00000000-0004-0000-0200-00003F000000}"/>
    <hyperlink ref="V68" r:id="rId65" xr:uid="{00000000-0004-0000-0200-000040000000}"/>
    <hyperlink ref="V69" r:id="rId66" xr:uid="{00000000-0004-0000-0200-000041000000}"/>
    <hyperlink ref="V70" r:id="rId67" xr:uid="{00000000-0004-0000-0200-000042000000}"/>
    <hyperlink ref="V71" r:id="rId68" xr:uid="{00000000-0004-0000-0200-000043000000}"/>
    <hyperlink ref="V72" r:id="rId69" xr:uid="{00000000-0004-0000-0200-000044000000}"/>
    <hyperlink ref="V73" r:id="rId70" xr:uid="{00000000-0004-0000-0200-000045000000}"/>
    <hyperlink ref="V74" r:id="rId71" xr:uid="{00000000-0004-0000-0200-000046000000}"/>
    <hyperlink ref="V75" r:id="rId72" xr:uid="{00000000-0004-0000-0200-000047000000}"/>
    <hyperlink ref="V76" r:id="rId73" xr:uid="{00000000-0004-0000-0200-000048000000}"/>
    <hyperlink ref="V77" r:id="rId74" xr:uid="{00000000-0004-0000-0200-000049000000}"/>
    <hyperlink ref="V78" r:id="rId75" xr:uid="{00000000-0004-0000-0200-00004A000000}"/>
    <hyperlink ref="V79" r:id="rId76" xr:uid="{00000000-0004-0000-0200-00004B000000}"/>
    <hyperlink ref="V80" r:id="rId77" xr:uid="{00000000-0004-0000-0200-00004C000000}"/>
    <hyperlink ref="V81" r:id="rId78" xr:uid="{00000000-0004-0000-0200-00004D000000}"/>
    <hyperlink ref="V82" r:id="rId79" xr:uid="{00000000-0004-0000-0200-00004E000000}"/>
    <hyperlink ref="V83" r:id="rId80" xr:uid="{00000000-0004-0000-0200-00004F000000}"/>
    <hyperlink ref="V84" r:id="rId81" xr:uid="{00000000-0004-0000-0200-000050000000}"/>
    <hyperlink ref="V85" r:id="rId82" xr:uid="{00000000-0004-0000-0200-000051000000}"/>
    <hyperlink ref="V86" r:id="rId83" xr:uid="{00000000-0004-0000-0200-000052000000}"/>
    <hyperlink ref="V87" r:id="rId84" xr:uid="{00000000-0004-0000-0200-000053000000}"/>
    <hyperlink ref="V88" r:id="rId85" xr:uid="{00000000-0004-0000-0200-000054000000}"/>
    <hyperlink ref="V89" r:id="rId86" xr:uid="{00000000-0004-0000-0200-000055000000}"/>
    <hyperlink ref="V90" r:id="rId87" xr:uid="{00000000-0004-0000-0200-000056000000}"/>
    <hyperlink ref="V91" r:id="rId88" xr:uid="{00000000-0004-0000-0200-000057000000}"/>
    <hyperlink ref="V92" r:id="rId89" xr:uid="{00000000-0004-0000-0200-000058000000}"/>
    <hyperlink ref="V93" r:id="rId90" xr:uid="{00000000-0004-0000-0200-000059000000}"/>
    <hyperlink ref="V94" r:id="rId91" xr:uid="{00000000-0004-0000-0200-00005A000000}"/>
    <hyperlink ref="V95" r:id="rId92" xr:uid="{00000000-0004-0000-0200-00005B000000}"/>
    <hyperlink ref="V96" r:id="rId93" xr:uid="{00000000-0004-0000-0200-00005C000000}"/>
    <hyperlink ref="V97" r:id="rId94" xr:uid="{00000000-0004-0000-0200-00005D000000}"/>
    <hyperlink ref="V98" r:id="rId95" xr:uid="{00000000-0004-0000-0200-00005E000000}"/>
    <hyperlink ref="V99" r:id="rId96" xr:uid="{00000000-0004-0000-0200-00005F000000}"/>
  </hyperlink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55"/>
  <sheetViews>
    <sheetView workbookViewId="0">
      <pane xSplit="1" ySplit="3" topLeftCell="B4" activePane="bottomRight" state="frozen"/>
      <selection pane="topRight"/>
      <selection pane="bottomLeft"/>
      <selection pane="bottomRight"/>
    </sheetView>
  </sheetViews>
  <sheetFormatPr baseColWidth="10" defaultColWidth="8.83203125" defaultRowHeight="15" x14ac:dyDescent="0.2"/>
  <cols>
    <col min="1" max="2" width="8" customWidth="1"/>
    <col min="3" max="3" width="46" customWidth="1"/>
    <col min="4" max="4" width="50" customWidth="1"/>
    <col min="5" max="5" width="22" customWidth="1"/>
    <col min="6" max="6" width="60" customWidth="1"/>
  </cols>
  <sheetData>
    <row r="1" spans="1:6" ht="42" customHeight="1" x14ac:dyDescent="0.2">
      <c r="A1" s="38" t="s">
        <v>1610</v>
      </c>
      <c r="B1" s="39"/>
      <c r="C1" s="39"/>
      <c r="D1" s="39"/>
      <c r="E1" s="39"/>
      <c r="F1" s="39"/>
    </row>
    <row r="3" spans="1:6" x14ac:dyDescent="0.2">
      <c r="A3" s="4" t="s">
        <v>1611</v>
      </c>
      <c r="B3" s="4" t="s">
        <v>11</v>
      </c>
      <c r="C3" s="4" t="s">
        <v>1612</v>
      </c>
      <c r="D3" s="4" t="s">
        <v>1613</v>
      </c>
      <c r="E3" s="4" t="s">
        <v>1614</v>
      </c>
      <c r="F3" s="4" t="s">
        <v>1615</v>
      </c>
    </row>
    <row r="4" spans="1:6" ht="56" x14ac:dyDescent="0.2">
      <c r="A4" s="5" t="s">
        <v>1616</v>
      </c>
      <c r="B4" s="5" t="s">
        <v>1437</v>
      </c>
      <c r="C4" s="5" t="s">
        <v>1617</v>
      </c>
      <c r="D4" s="5" t="s">
        <v>1618</v>
      </c>
      <c r="E4" s="5" t="s">
        <v>1619</v>
      </c>
      <c r="F4" s="5" t="s">
        <v>1620</v>
      </c>
    </row>
    <row r="5" spans="1:6" ht="28" x14ac:dyDescent="0.2">
      <c r="A5" s="5" t="s">
        <v>1616</v>
      </c>
      <c r="B5" s="5" t="s">
        <v>1452</v>
      </c>
      <c r="C5" s="5" t="s">
        <v>1621</v>
      </c>
      <c r="D5" s="5" t="s">
        <v>1622</v>
      </c>
      <c r="E5" s="5" t="s">
        <v>1623</v>
      </c>
      <c r="F5" s="5" t="s">
        <v>1624</v>
      </c>
    </row>
    <row r="6" spans="1:6" ht="28" x14ac:dyDescent="0.2">
      <c r="A6" s="5" t="s">
        <v>1616</v>
      </c>
      <c r="B6" s="5" t="s">
        <v>1466</v>
      </c>
      <c r="C6" s="5" t="s">
        <v>1625</v>
      </c>
      <c r="D6" s="5" t="s">
        <v>1626</v>
      </c>
      <c r="E6" s="5" t="s">
        <v>1627</v>
      </c>
      <c r="F6" s="5" t="s">
        <v>1628</v>
      </c>
    </row>
    <row r="7" spans="1:6" ht="28" x14ac:dyDescent="0.2">
      <c r="A7" s="5" t="s">
        <v>1616</v>
      </c>
      <c r="B7" s="5" t="s">
        <v>1479</v>
      </c>
      <c r="C7" s="5" t="s">
        <v>1629</v>
      </c>
      <c r="D7" s="5" t="s">
        <v>1630</v>
      </c>
      <c r="E7" s="5" t="s">
        <v>1631</v>
      </c>
      <c r="F7" s="5" t="s">
        <v>1632</v>
      </c>
    </row>
    <row r="8" spans="1:6" ht="42" x14ac:dyDescent="0.2">
      <c r="A8" s="5" t="s">
        <v>1616</v>
      </c>
      <c r="B8" s="5" t="s">
        <v>1491</v>
      </c>
      <c r="C8" s="5" t="s">
        <v>1633</v>
      </c>
      <c r="D8" s="5" t="s">
        <v>1634</v>
      </c>
      <c r="E8" s="5" t="s">
        <v>1635</v>
      </c>
      <c r="F8" s="5" t="s">
        <v>1636</v>
      </c>
    </row>
    <row r="9" spans="1:6" ht="28" x14ac:dyDescent="0.2">
      <c r="A9" s="5" t="s">
        <v>1616</v>
      </c>
      <c r="B9" s="5" t="s">
        <v>1501</v>
      </c>
      <c r="C9" s="5" t="s">
        <v>1637</v>
      </c>
      <c r="D9" s="5" t="s">
        <v>1638</v>
      </c>
      <c r="E9" s="5" t="s">
        <v>1639</v>
      </c>
      <c r="F9" s="5" t="s">
        <v>1640</v>
      </c>
    </row>
    <row r="10" spans="1:6" ht="56" x14ac:dyDescent="0.2">
      <c r="A10" s="5" t="s">
        <v>1616</v>
      </c>
      <c r="B10" s="5" t="s">
        <v>1513</v>
      </c>
      <c r="C10" s="5" t="s">
        <v>1641</v>
      </c>
      <c r="D10" s="5" t="s">
        <v>1642</v>
      </c>
      <c r="E10" s="5" t="s">
        <v>1643</v>
      </c>
      <c r="F10" s="5" t="s">
        <v>1644</v>
      </c>
    </row>
    <row r="11" spans="1:6" ht="28" x14ac:dyDescent="0.2">
      <c r="A11" s="5" t="s">
        <v>1616</v>
      </c>
      <c r="B11" s="5" t="s">
        <v>1520</v>
      </c>
      <c r="C11" s="5" t="s">
        <v>1645</v>
      </c>
      <c r="D11" s="5" t="s">
        <v>1646</v>
      </c>
      <c r="E11" s="5" t="s">
        <v>1647</v>
      </c>
      <c r="F11" s="5" t="s">
        <v>1648</v>
      </c>
    </row>
    <row r="12" spans="1:6" ht="56" x14ac:dyDescent="0.2">
      <c r="A12" s="5" t="s">
        <v>1616</v>
      </c>
      <c r="B12" s="5" t="s">
        <v>1532</v>
      </c>
      <c r="C12" s="5" t="s">
        <v>1649</v>
      </c>
      <c r="D12" s="5" t="s">
        <v>1650</v>
      </c>
      <c r="E12" s="5" t="s">
        <v>1651</v>
      </c>
      <c r="F12" s="5" t="s">
        <v>1652</v>
      </c>
    </row>
    <row r="13" spans="1:6" ht="42" x14ac:dyDescent="0.2">
      <c r="A13" s="5" t="s">
        <v>1616</v>
      </c>
      <c r="B13" s="5" t="s">
        <v>1543</v>
      </c>
      <c r="C13" s="5" t="s">
        <v>1653</v>
      </c>
      <c r="D13" s="5" t="s">
        <v>1654</v>
      </c>
      <c r="E13" s="5" t="s">
        <v>1655</v>
      </c>
      <c r="F13" s="5" t="s">
        <v>1656</v>
      </c>
    </row>
    <row r="14" spans="1:6" ht="42" x14ac:dyDescent="0.2">
      <c r="A14" s="5" t="s">
        <v>1616</v>
      </c>
      <c r="B14" s="5" t="s">
        <v>1554</v>
      </c>
      <c r="C14" s="5" t="s">
        <v>1657</v>
      </c>
      <c r="D14" s="5" t="s">
        <v>1658</v>
      </c>
      <c r="E14" s="5" t="s">
        <v>1659</v>
      </c>
      <c r="F14" s="5" t="s">
        <v>1660</v>
      </c>
    </row>
    <row r="15" spans="1:6" ht="42" x14ac:dyDescent="0.2">
      <c r="A15" s="5" t="s">
        <v>1616</v>
      </c>
      <c r="B15" s="5" t="s">
        <v>1564</v>
      </c>
      <c r="C15" s="5" t="s">
        <v>1661</v>
      </c>
      <c r="D15" s="5" t="s">
        <v>1662</v>
      </c>
      <c r="E15" s="5" t="s">
        <v>1663</v>
      </c>
      <c r="F15" s="5" t="s">
        <v>1664</v>
      </c>
    </row>
    <row r="16" spans="1:6" ht="56" x14ac:dyDescent="0.2">
      <c r="A16" s="5" t="s">
        <v>1616</v>
      </c>
      <c r="B16" s="5" t="s">
        <v>1578</v>
      </c>
      <c r="C16" s="5" t="s">
        <v>1665</v>
      </c>
      <c r="D16" s="5" t="s">
        <v>1666</v>
      </c>
      <c r="E16" s="5" t="s">
        <v>1667</v>
      </c>
      <c r="F16" s="5" t="s">
        <v>1668</v>
      </c>
    </row>
    <row r="17" spans="1:6" ht="28" x14ac:dyDescent="0.2">
      <c r="A17" s="5" t="s">
        <v>1616</v>
      </c>
      <c r="B17" s="5" t="s">
        <v>1590</v>
      </c>
      <c r="C17" s="5" t="s">
        <v>1669</v>
      </c>
      <c r="D17" s="5" t="s">
        <v>1670</v>
      </c>
      <c r="E17" s="5" t="s">
        <v>1671</v>
      </c>
      <c r="F17" s="5" t="s">
        <v>1672</v>
      </c>
    </row>
    <row r="18" spans="1:6" x14ac:dyDescent="0.2">
      <c r="A18" s="5" t="s">
        <v>1616</v>
      </c>
      <c r="B18" s="5" t="s">
        <v>1601</v>
      </c>
      <c r="C18" s="5" t="s">
        <v>1673</v>
      </c>
      <c r="D18" s="5" t="s">
        <v>1674</v>
      </c>
      <c r="E18" s="5" t="s">
        <v>1675</v>
      </c>
      <c r="F18" s="5" t="s">
        <v>1676</v>
      </c>
    </row>
    <row r="19" spans="1:6" ht="28" x14ac:dyDescent="0.2">
      <c r="A19" s="5" t="s">
        <v>1616</v>
      </c>
      <c r="B19" s="5" t="s">
        <v>1677</v>
      </c>
      <c r="C19" s="5" t="s">
        <v>1678</v>
      </c>
      <c r="D19" s="5" t="s">
        <v>1679</v>
      </c>
      <c r="E19" s="5" t="s">
        <v>1680</v>
      </c>
      <c r="F19" s="5" t="s">
        <v>1681</v>
      </c>
    </row>
    <row r="20" spans="1:6" ht="42" x14ac:dyDescent="0.2">
      <c r="A20" s="5" t="s">
        <v>1616</v>
      </c>
      <c r="B20" s="5" t="s">
        <v>1682</v>
      </c>
      <c r="C20" s="5" t="s">
        <v>1683</v>
      </c>
      <c r="D20" s="5" t="s">
        <v>1684</v>
      </c>
      <c r="E20" s="5" t="s">
        <v>1685</v>
      </c>
      <c r="F20" s="5" t="s">
        <v>1686</v>
      </c>
    </row>
    <row r="21" spans="1:6" ht="42" x14ac:dyDescent="0.2">
      <c r="A21" s="5" t="s">
        <v>1616</v>
      </c>
      <c r="B21" s="5" t="s">
        <v>1687</v>
      </c>
      <c r="C21" s="5" t="s">
        <v>1688</v>
      </c>
      <c r="D21" s="5" t="s">
        <v>1689</v>
      </c>
      <c r="E21" s="5" t="s">
        <v>1690</v>
      </c>
      <c r="F21" s="5" t="s">
        <v>1691</v>
      </c>
    </row>
    <row r="22" spans="1:6" x14ac:dyDescent="0.2">
      <c r="A22" s="5" t="s">
        <v>1616</v>
      </c>
      <c r="B22" s="5" t="s">
        <v>1692</v>
      </c>
      <c r="C22" s="5" t="s">
        <v>1693</v>
      </c>
      <c r="D22" s="5" t="s">
        <v>1694</v>
      </c>
      <c r="E22" s="5" t="s">
        <v>1695</v>
      </c>
      <c r="F22" s="5" t="s">
        <v>1696</v>
      </c>
    </row>
    <row r="23" spans="1:6" ht="28" x14ac:dyDescent="0.2">
      <c r="A23" s="5" t="s">
        <v>1616</v>
      </c>
      <c r="B23" s="5" t="s">
        <v>1697</v>
      </c>
      <c r="C23" s="5" t="s">
        <v>1698</v>
      </c>
      <c r="D23" s="5" t="s">
        <v>1699</v>
      </c>
      <c r="E23" s="5" t="s">
        <v>1700</v>
      </c>
      <c r="F23" s="5" t="s">
        <v>1701</v>
      </c>
    </row>
    <row r="24" spans="1:6" ht="84" x14ac:dyDescent="0.2">
      <c r="A24" s="5" t="s">
        <v>1616</v>
      </c>
      <c r="B24" s="5" t="s">
        <v>1702</v>
      </c>
      <c r="C24" s="5" t="s">
        <v>1703</v>
      </c>
      <c r="D24" s="5" t="s">
        <v>1704</v>
      </c>
      <c r="E24" s="5" t="s">
        <v>1705</v>
      </c>
      <c r="F24" s="5" t="s">
        <v>1706</v>
      </c>
    </row>
    <row r="25" spans="1:6" ht="28" x14ac:dyDescent="0.2">
      <c r="A25" s="5" t="s">
        <v>1616</v>
      </c>
      <c r="B25" s="5" t="s">
        <v>1707</v>
      </c>
      <c r="C25" s="5" t="s">
        <v>1708</v>
      </c>
      <c r="D25" s="5" t="s">
        <v>1709</v>
      </c>
      <c r="E25" s="5" t="s">
        <v>1704</v>
      </c>
      <c r="F25" s="5" t="s">
        <v>1710</v>
      </c>
    </row>
    <row r="26" spans="1:6" ht="42" x14ac:dyDescent="0.2">
      <c r="A26" s="5" t="s">
        <v>1711</v>
      </c>
      <c r="B26" s="5" t="s">
        <v>1712</v>
      </c>
      <c r="C26" s="5" t="s">
        <v>1713</v>
      </c>
      <c r="D26" s="5" t="s">
        <v>1714</v>
      </c>
      <c r="E26" s="5">
        <v>25</v>
      </c>
      <c r="F26" s="5" t="s">
        <v>1715</v>
      </c>
    </row>
    <row r="27" spans="1:6" ht="42" x14ac:dyDescent="0.2">
      <c r="A27" s="5" t="s">
        <v>1711</v>
      </c>
      <c r="B27" s="5" t="s">
        <v>1716</v>
      </c>
      <c r="C27" s="5" t="s">
        <v>1717</v>
      </c>
      <c r="D27" s="5" t="s">
        <v>1718</v>
      </c>
      <c r="E27" s="5">
        <v>22.73</v>
      </c>
      <c r="F27" s="5" t="s">
        <v>1719</v>
      </c>
    </row>
    <row r="28" spans="1:6" ht="42" x14ac:dyDescent="0.2">
      <c r="A28" s="5" t="s">
        <v>1711</v>
      </c>
      <c r="B28" s="5" t="s">
        <v>1720</v>
      </c>
      <c r="C28" s="5" t="s">
        <v>1721</v>
      </c>
      <c r="D28" s="5" t="s">
        <v>1722</v>
      </c>
      <c r="E28" s="5">
        <v>18</v>
      </c>
      <c r="F28" s="5" t="s">
        <v>1723</v>
      </c>
    </row>
    <row r="29" spans="1:6" ht="28" x14ac:dyDescent="0.2">
      <c r="A29" s="5" t="s">
        <v>1711</v>
      </c>
      <c r="B29" s="5" t="s">
        <v>1724</v>
      </c>
      <c r="C29" s="5" t="s">
        <v>1725</v>
      </c>
      <c r="D29" s="5" t="s">
        <v>1726</v>
      </c>
      <c r="E29" s="5">
        <v>25</v>
      </c>
      <c r="F29" s="5" t="s">
        <v>1727</v>
      </c>
    </row>
    <row r="30" spans="1:6" ht="28" x14ac:dyDescent="0.2">
      <c r="A30" s="5" t="s">
        <v>1711</v>
      </c>
      <c r="B30" s="5" t="s">
        <v>1728</v>
      </c>
      <c r="C30" s="5" t="s">
        <v>1729</v>
      </c>
      <c r="D30" s="5" t="s">
        <v>1730</v>
      </c>
      <c r="E30" s="5">
        <v>25.54</v>
      </c>
      <c r="F30" s="5" t="s">
        <v>1731</v>
      </c>
    </row>
    <row r="31" spans="1:6" ht="28" x14ac:dyDescent="0.2">
      <c r="A31" s="5" t="s">
        <v>1711</v>
      </c>
      <c r="B31" s="5" t="s">
        <v>1732</v>
      </c>
      <c r="C31" s="5" t="s">
        <v>1733</v>
      </c>
      <c r="D31" s="5" t="s">
        <v>1734</v>
      </c>
      <c r="E31" s="5">
        <v>25</v>
      </c>
      <c r="F31" s="5" t="s">
        <v>1735</v>
      </c>
    </row>
    <row r="32" spans="1:6" ht="28" x14ac:dyDescent="0.2">
      <c r="A32" s="5" t="s">
        <v>1711</v>
      </c>
      <c r="B32" s="5" t="s">
        <v>1736</v>
      </c>
      <c r="C32" s="5" t="s">
        <v>1737</v>
      </c>
      <c r="D32" s="5" t="s">
        <v>1738</v>
      </c>
      <c r="E32" s="5">
        <v>24</v>
      </c>
      <c r="F32" s="5" t="s">
        <v>1739</v>
      </c>
    </row>
    <row r="33" spans="1:6" ht="28" x14ac:dyDescent="0.2">
      <c r="A33" s="5" t="s">
        <v>1711</v>
      </c>
      <c r="B33" s="5" t="s">
        <v>1740</v>
      </c>
      <c r="C33" s="5" t="s">
        <v>1741</v>
      </c>
      <c r="D33" s="5" t="s">
        <v>1742</v>
      </c>
      <c r="E33" s="5">
        <v>23</v>
      </c>
      <c r="F33" s="5" t="s">
        <v>1743</v>
      </c>
    </row>
    <row r="34" spans="1:6" ht="42" x14ac:dyDescent="0.2">
      <c r="A34" s="5" t="s">
        <v>1711</v>
      </c>
      <c r="B34" s="5" t="s">
        <v>1744</v>
      </c>
      <c r="C34" s="5" t="s">
        <v>1745</v>
      </c>
      <c r="D34" s="5" t="s">
        <v>1746</v>
      </c>
      <c r="E34" s="5">
        <v>15</v>
      </c>
      <c r="F34" s="5" t="s">
        <v>1747</v>
      </c>
    </row>
    <row r="35" spans="1:6" ht="28" x14ac:dyDescent="0.2">
      <c r="A35" s="5" t="s">
        <v>1711</v>
      </c>
      <c r="B35" s="5" t="s">
        <v>1748</v>
      </c>
      <c r="C35" s="5" t="s">
        <v>1749</v>
      </c>
      <c r="D35" s="5" t="s">
        <v>1750</v>
      </c>
      <c r="E35" s="5">
        <v>12</v>
      </c>
      <c r="F35" s="5" t="s">
        <v>1751</v>
      </c>
    </row>
    <row r="36" spans="1:6" ht="28" x14ac:dyDescent="0.2">
      <c r="A36" s="5" t="s">
        <v>1711</v>
      </c>
      <c r="B36" s="5" t="s">
        <v>1752</v>
      </c>
      <c r="C36" s="5" t="s">
        <v>1749</v>
      </c>
      <c r="D36" s="5" t="s">
        <v>1753</v>
      </c>
      <c r="E36" s="5">
        <v>11.59</v>
      </c>
      <c r="F36" s="5" t="s">
        <v>1754</v>
      </c>
    </row>
    <row r="37" spans="1:6" ht="28" x14ac:dyDescent="0.2">
      <c r="A37" s="5" t="s">
        <v>1711</v>
      </c>
      <c r="B37" s="5" t="s">
        <v>1755</v>
      </c>
      <c r="C37" s="5" t="s">
        <v>1756</v>
      </c>
      <c r="D37" s="5" t="s">
        <v>1757</v>
      </c>
      <c r="E37" s="5">
        <v>12.5</v>
      </c>
      <c r="F37" s="5" t="s">
        <v>1758</v>
      </c>
    </row>
    <row r="38" spans="1:6" ht="28" x14ac:dyDescent="0.2">
      <c r="A38" s="5" t="s">
        <v>1711</v>
      </c>
      <c r="B38" s="5" t="s">
        <v>1759</v>
      </c>
      <c r="C38" s="5" t="s">
        <v>1749</v>
      </c>
      <c r="D38" s="5" t="s">
        <v>1760</v>
      </c>
      <c r="E38" s="5">
        <v>12</v>
      </c>
      <c r="F38" s="5" t="s">
        <v>1761</v>
      </c>
    </row>
    <row r="39" spans="1:6" x14ac:dyDescent="0.2">
      <c r="A39" s="5" t="s">
        <v>1711</v>
      </c>
      <c r="B39" s="5" t="s">
        <v>1762</v>
      </c>
      <c r="C39" s="5" t="s">
        <v>1749</v>
      </c>
      <c r="D39" s="5" t="s">
        <v>1763</v>
      </c>
      <c r="E39" s="5">
        <v>9.33</v>
      </c>
      <c r="F39" s="5" t="s">
        <v>1764</v>
      </c>
    </row>
    <row r="40" spans="1:6" x14ac:dyDescent="0.2">
      <c r="A40" s="5" t="s">
        <v>1711</v>
      </c>
      <c r="B40" s="5" t="s">
        <v>1765</v>
      </c>
      <c r="C40" s="5" t="s">
        <v>1749</v>
      </c>
      <c r="D40" s="5" t="s">
        <v>1766</v>
      </c>
      <c r="E40" s="5">
        <v>10</v>
      </c>
      <c r="F40" s="5" t="s">
        <v>1767</v>
      </c>
    </row>
    <row r="41" spans="1:6" x14ac:dyDescent="0.2">
      <c r="A41" s="5" t="s">
        <v>1711</v>
      </c>
      <c r="B41" s="5" t="s">
        <v>1768</v>
      </c>
      <c r="C41" s="5" t="s">
        <v>1749</v>
      </c>
      <c r="D41" s="5" t="s">
        <v>1769</v>
      </c>
      <c r="E41" s="5">
        <v>21.48</v>
      </c>
      <c r="F41" s="5" t="s">
        <v>1770</v>
      </c>
    </row>
    <row r="42" spans="1:6" x14ac:dyDescent="0.2">
      <c r="A42" s="5" t="s">
        <v>1711</v>
      </c>
      <c r="B42" s="5" t="s">
        <v>1771</v>
      </c>
      <c r="C42" s="5" t="s">
        <v>1749</v>
      </c>
      <c r="D42" s="5" t="s">
        <v>1772</v>
      </c>
      <c r="E42" s="5">
        <v>20</v>
      </c>
      <c r="F42" s="5" t="s">
        <v>1773</v>
      </c>
    </row>
    <row r="43" spans="1:6" ht="28" x14ac:dyDescent="0.2">
      <c r="A43" s="5" t="s">
        <v>1711</v>
      </c>
      <c r="B43" s="5" t="s">
        <v>1774</v>
      </c>
      <c r="C43" s="5" t="s">
        <v>1775</v>
      </c>
      <c r="D43" s="5" t="s">
        <v>1776</v>
      </c>
      <c r="E43" s="5">
        <v>25</v>
      </c>
      <c r="F43" s="5" t="s">
        <v>1777</v>
      </c>
    </row>
    <row r="44" spans="1:6" x14ac:dyDescent="0.2">
      <c r="A44" s="5" t="s">
        <v>1711</v>
      </c>
      <c r="B44" s="5" t="s">
        <v>1778</v>
      </c>
      <c r="C44" s="5" t="s">
        <v>1749</v>
      </c>
      <c r="D44" s="5" t="s">
        <v>1779</v>
      </c>
      <c r="E44" s="5">
        <v>15</v>
      </c>
      <c r="F44" s="5" t="s">
        <v>1780</v>
      </c>
    </row>
    <row r="45" spans="1:6" ht="28" x14ac:dyDescent="0.2">
      <c r="A45" s="5" t="s">
        <v>1711</v>
      </c>
      <c r="B45" s="5" t="s">
        <v>1781</v>
      </c>
      <c r="C45" s="5" t="s">
        <v>1749</v>
      </c>
      <c r="D45" s="5" t="s">
        <v>1782</v>
      </c>
      <c r="E45" s="5">
        <v>60</v>
      </c>
      <c r="F45" s="5" t="s">
        <v>1783</v>
      </c>
    </row>
    <row r="46" spans="1:6" ht="28" x14ac:dyDescent="0.2">
      <c r="A46" s="5" t="s">
        <v>1711</v>
      </c>
      <c r="B46" s="5" t="s">
        <v>1784</v>
      </c>
      <c r="C46" s="5" t="s">
        <v>1785</v>
      </c>
      <c r="D46" s="5" t="s">
        <v>1786</v>
      </c>
      <c r="E46" s="5">
        <v>9.8800000000000008</v>
      </c>
      <c r="F46" s="5" t="s">
        <v>1787</v>
      </c>
    </row>
    <row r="47" spans="1:6" x14ac:dyDescent="0.2">
      <c r="A47" s="5" t="s">
        <v>1711</v>
      </c>
      <c r="B47" s="5" t="s">
        <v>1788</v>
      </c>
      <c r="C47" s="5" t="s">
        <v>1749</v>
      </c>
      <c r="D47" s="5" t="s">
        <v>1789</v>
      </c>
      <c r="E47" s="5">
        <v>8.6199999999999992</v>
      </c>
      <c r="F47" s="5" t="s">
        <v>1790</v>
      </c>
    </row>
    <row r="48" spans="1:6" ht="28" x14ac:dyDescent="0.2">
      <c r="A48" s="5" t="s">
        <v>1711</v>
      </c>
      <c r="B48" s="5" t="s">
        <v>1791</v>
      </c>
      <c r="C48" s="5" t="s">
        <v>1792</v>
      </c>
      <c r="D48" s="5" t="s">
        <v>1793</v>
      </c>
      <c r="E48" s="5">
        <v>10</v>
      </c>
      <c r="F48" s="5" t="s">
        <v>1794</v>
      </c>
    </row>
    <row r="49" spans="1:6" ht="28" x14ac:dyDescent="0.2">
      <c r="A49" s="5" t="s">
        <v>1711</v>
      </c>
      <c r="B49" s="5" t="s">
        <v>1795</v>
      </c>
      <c r="C49" s="5" t="s">
        <v>1796</v>
      </c>
      <c r="D49" s="5" t="s">
        <v>1797</v>
      </c>
      <c r="E49" s="5">
        <v>22</v>
      </c>
      <c r="F49" s="5" t="s">
        <v>1798</v>
      </c>
    </row>
    <row r="50" spans="1:6" ht="28" x14ac:dyDescent="0.2">
      <c r="A50" s="5" t="s">
        <v>1711</v>
      </c>
      <c r="B50" s="5" t="s">
        <v>1799</v>
      </c>
      <c r="C50" s="5" t="s">
        <v>1800</v>
      </c>
      <c r="D50" s="5" t="s">
        <v>1801</v>
      </c>
      <c r="E50" s="5">
        <v>14</v>
      </c>
      <c r="F50" s="5" t="s">
        <v>1802</v>
      </c>
    </row>
    <row r="51" spans="1:6" ht="28" x14ac:dyDescent="0.2">
      <c r="A51" s="5" t="s">
        <v>1711</v>
      </c>
      <c r="B51" s="5" t="s">
        <v>1803</v>
      </c>
      <c r="C51" s="5" t="s">
        <v>1804</v>
      </c>
      <c r="D51" s="5" t="s">
        <v>1805</v>
      </c>
      <c r="E51" s="5">
        <v>20</v>
      </c>
      <c r="F51" s="5" t="s">
        <v>1806</v>
      </c>
    </row>
    <row r="52" spans="1:6" x14ac:dyDescent="0.2">
      <c r="A52" s="5" t="s">
        <v>1711</v>
      </c>
      <c r="B52" s="5" t="s">
        <v>1807</v>
      </c>
      <c r="C52" s="5" t="s">
        <v>1808</v>
      </c>
      <c r="D52" s="5" t="s">
        <v>1809</v>
      </c>
      <c r="E52" s="5">
        <v>4.5</v>
      </c>
      <c r="F52" s="5" t="s">
        <v>1810</v>
      </c>
    </row>
    <row r="53" spans="1:6" ht="42" x14ac:dyDescent="0.2">
      <c r="A53" s="5" t="s">
        <v>1711</v>
      </c>
      <c r="B53" s="5" t="s">
        <v>1811</v>
      </c>
      <c r="C53" s="5" t="s">
        <v>1812</v>
      </c>
      <c r="D53" s="5" t="s">
        <v>1813</v>
      </c>
      <c r="E53" s="5">
        <v>9.52</v>
      </c>
      <c r="F53" s="5" t="s">
        <v>1814</v>
      </c>
    </row>
    <row r="54" spans="1:6" ht="28" x14ac:dyDescent="0.2">
      <c r="A54" s="5" t="s">
        <v>1711</v>
      </c>
      <c r="B54" s="5" t="s">
        <v>1815</v>
      </c>
      <c r="C54" s="5" t="s">
        <v>1816</v>
      </c>
      <c r="D54" s="5" t="s">
        <v>1817</v>
      </c>
      <c r="E54" s="5">
        <v>8</v>
      </c>
      <c r="F54" s="5" t="s">
        <v>1818</v>
      </c>
    </row>
    <row r="55" spans="1:6" ht="28" x14ac:dyDescent="0.2">
      <c r="A55" s="5" t="s">
        <v>1711</v>
      </c>
      <c r="B55" s="5" t="s">
        <v>1819</v>
      </c>
      <c r="C55" s="5" t="s">
        <v>1820</v>
      </c>
      <c r="D55" s="5" t="s">
        <v>1821</v>
      </c>
      <c r="E55" s="5">
        <v>8</v>
      </c>
      <c r="F55" s="5" t="s">
        <v>1822</v>
      </c>
    </row>
  </sheetData>
  <mergeCells count="1">
    <mergeCell ref="A1:F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1"/>
  <sheetViews>
    <sheetView workbookViewId="0">
      <pane xSplit="1" ySplit="3" topLeftCell="B4" activePane="bottomRight" state="frozen"/>
      <selection pane="topRight"/>
      <selection pane="bottomLeft"/>
      <selection pane="bottomRight"/>
    </sheetView>
  </sheetViews>
  <sheetFormatPr baseColWidth="10" defaultColWidth="8.83203125" defaultRowHeight="15" x14ac:dyDescent="0.2"/>
  <cols>
    <col min="1" max="1" width="5" customWidth="1"/>
    <col min="2" max="2" width="40" customWidth="1"/>
    <col min="3" max="3" width="26" customWidth="1"/>
    <col min="4" max="4" width="50" customWidth="1"/>
    <col min="5" max="6" width="16" customWidth="1"/>
    <col min="7" max="7" width="22" customWidth="1"/>
    <col min="8" max="8" width="50" customWidth="1"/>
  </cols>
  <sheetData>
    <row r="1" spans="1:8" ht="42" customHeight="1" x14ac:dyDescent="0.2">
      <c r="A1" s="38" t="s">
        <v>1823</v>
      </c>
      <c r="B1" s="39"/>
      <c r="C1" s="39"/>
      <c r="D1" s="39"/>
      <c r="E1" s="39"/>
      <c r="F1" s="39"/>
      <c r="G1" s="39"/>
      <c r="H1" s="39"/>
    </row>
    <row r="3" spans="1:8" ht="28" x14ac:dyDescent="0.2">
      <c r="A3" s="4" t="s">
        <v>1824</v>
      </c>
      <c r="B3" s="4" t="s">
        <v>1825</v>
      </c>
      <c r="C3" s="4" t="s">
        <v>1826</v>
      </c>
      <c r="D3" s="4" t="s">
        <v>1613</v>
      </c>
      <c r="E3" s="4" t="s">
        <v>1827</v>
      </c>
      <c r="F3" s="4" t="s">
        <v>1828</v>
      </c>
      <c r="G3" s="4" t="s">
        <v>1829</v>
      </c>
      <c r="H3" s="4" t="s">
        <v>33</v>
      </c>
    </row>
    <row r="4" spans="1:8" ht="56" x14ac:dyDescent="0.2">
      <c r="A4" s="5" t="s">
        <v>1830</v>
      </c>
      <c r="B4" s="5" t="s">
        <v>1831</v>
      </c>
      <c r="C4" s="5" t="s">
        <v>1832</v>
      </c>
      <c r="D4" s="5" t="s">
        <v>1833</v>
      </c>
      <c r="E4" s="5" t="s">
        <v>1834</v>
      </c>
      <c r="F4" s="5" t="s">
        <v>1835</v>
      </c>
      <c r="G4" s="5" t="s">
        <v>1836</v>
      </c>
      <c r="H4" s="5" t="s">
        <v>1837</v>
      </c>
    </row>
    <row r="5" spans="1:8" ht="56" x14ac:dyDescent="0.2">
      <c r="A5" s="5" t="s">
        <v>1838</v>
      </c>
      <c r="B5" s="5" t="s">
        <v>1839</v>
      </c>
      <c r="C5" s="5" t="s">
        <v>1840</v>
      </c>
      <c r="D5" s="5" t="s">
        <v>1841</v>
      </c>
      <c r="E5" s="5" t="s">
        <v>1842</v>
      </c>
      <c r="F5" s="5" t="s">
        <v>1843</v>
      </c>
      <c r="G5" s="5" t="s">
        <v>1844</v>
      </c>
      <c r="H5" s="5" t="s">
        <v>1845</v>
      </c>
    </row>
    <row r="6" spans="1:8" ht="28" x14ac:dyDescent="0.2">
      <c r="A6" s="5" t="s">
        <v>1846</v>
      </c>
      <c r="B6" s="5" t="s">
        <v>1847</v>
      </c>
      <c r="C6" s="5" t="s">
        <v>1848</v>
      </c>
      <c r="D6" s="5" t="s">
        <v>1849</v>
      </c>
      <c r="E6" s="5" t="s">
        <v>1850</v>
      </c>
      <c r="F6" s="5" t="s">
        <v>1851</v>
      </c>
      <c r="G6" s="5" t="s">
        <v>1852</v>
      </c>
      <c r="H6" s="5" t="s">
        <v>1853</v>
      </c>
    </row>
    <row r="7" spans="1:8" ht="28" x14ac:dyDescent="0.2">
      <c r="A7" s="5" t="s">
        <v>1854</v>
      </c>
      <c r="B7" s="5" t="s">
        <v>1855</v>
      </c>
      <c r="C7" s="5" t="s">
        <v>1856</v>
      </c>
      <c r="D7" s="5" t="s">
        <v>1857</v>
      </c>
      <c r="E7" s="5" t="s">
        <v>1858</v>
      </c>
      <c r="F7" s="5" t="s">
        <v>1859</v>
      </c>
      <c r="G7" s="5" t="s">
        <v>1860</v>
      </c>
      <c r="H7" s="5" t="s">
        <v>1861</v>
      </c>
    </row>
    <row r="8" spans="1:8" ht="42" x14ac:dyDescent="0.2">
      <c r="A8" s="5" t="s">
        <v>1862</v>
      </c>
      <c r="B8" s="5" t="s">
        <v>1863</v>
      </c>
      <c r="C8" s="5" t="s">
        <v>1864</v>
      </c>
      <c r="D8" s="5" t="s">
        <v>1865</v>
      </c>
      <c r="E8" s="5" t="s">
        <v>1866</v>
      </c>
      <c r="F8" s="5" t="s">
        <v>1867</v>
      </c>
      <c r="G8" s="5" t="s">
        <v>1868</v>
      </c>
      <c r="H8" s="5" t="s">
        <v>1869</v>
      </c>
    </row>
    <row r="9" spans="1:8" ht="112" x14ac:dyDescent="0.2">
      <c r="A9" s="5" t="s">
        <v>1870</v>
      </c>
      <c r="B9" s="5" t="s">
        <v>1871</v>
      </c>
      <c r="C9" s="5" t="s">
        <v>1872</v>
      </c>
      <c r="D9" s="5" t="s">
        <v>1873</v>
      </c>
      <c r="E9" s="5" t="s">
        <v>1874</v>
      </c>
      <c r="F9" s="5" t="s">
        <v>1875</v>
      </c>
      <c r="G9" s="5" t="s">
        <v>1876</v>
      </c>
      <c r="H9" s="5" t="s">
        <v>1877</v>
      </c>
    </row>
    <row r="10" spans="1:8" ht="56" x14ac:dyDescent="0.2">
      <c r="A10" s="5" t="s">
        <v>1878</v>
      </c>
      <c r="B10" s="5" t="s">
        <v>1879</v>
      </c>
      <c r="C10" s="5" t="s">
        <v>1880</v>
      </c>
      <c r="D10" s="5" t="s">
        <v>1881</v>
      </c>
      <c r="E10" s="5" t="s">
        <v>1882</v>
      </c>
      <c r="F10" s="5" t="s">
        <v>1883</v>
      </c>
      <c r="G10" s="5" t="s">
        <v>1884</v>
      </c>
      <c r="H10" s="5" t="s">
        <v>1885</v>
      </c>
    </row>
    <row r="11" spans="1:8" ht="42" x14ac:dyDescent="0.2">
      <c r="A11" s="5" t="s">
        <v>1886</v>
      </c>
      <c r="B11" s="5" t="s">
        <v>1887</v>
      </c>
      <c r="C11" s="5" t="s">
        <v>1888</v>
      </c>
      <c r="D11" s="5" t="s">
        <v>1889</v>
      </c>
      <c r="E11" s="5" t="s">
        <v>1890</v>
      </c>
      <c r="F11" s="5" t="s">
        <v>1891</v>
      </c>
      <c r="G11" s="5" t="s">
        <v>1892</v>
      </c>
      <c r="H11" s="5" t="s">
        <v>1893</v>
      </c>
    </row>
  </sheetData>
  <mergeCells count="1">
    <mergeCell ref="A1:H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36"/>
  <sheetViews>
    <sheetView workbookViewId="0">
      <pane xSplit="2" ySplit="3" topLeftCell="C4" activePane="bottomRight" state="frozen"/>
      <selection pane="topRight"/>
      <selection pane="bottomLeft"/>
      <selection pane="bottomRight"/>
    </sheetView>
  </sheetViews>
  <sheetFormatPr baseColWidth="10" defaultColWidth="8.83203125" defaultRowHeight="15" x14ac:dyDescent="0.2"/>
  <cols>
    <col min="1" max="1" width="7" customWidth="1"/>
    <col min="2" max="2" width="44" customWidth="1"/>
    <col min="3" max="3" width="14" customWidth="1"/>
    <col min="4" max="8" width="11" customWidth="1"/>
    <col min="9" max="9" width="14" customWidth="1"/>
    <col min="10" max="10" width="60" customWidth="1"/>
  </cols>
  <sheetData>
    <row r="1" spans="1:10" ht="18" x14ac:dyDescent="0.2">
      <c r="A1" s="7" t="s">
        <v>1894</v>
      </c>
    </row>
    <row r="2" spans="1:10" ht="30" customHeight="1" x14ac:dyDescent="0.2">
      <c r="A2" s="38" t="s">
        <v>1895</v>
      </c>
      <c r="B2" s="39"/>
      <c r="C2" s="39"/>
      <c r="D2" s="39"/>
      <c r="E2" s="39"/>
      <c r="F2" s="39"/>
      <c r="G2" s="39"/>
      <c r="H2" s="39"/>
      <c r="I2" s="39"/>
      <c r="J2" s="39"/>
    </row>
    <row r="4" spans="1:10" ht="16" x14ac:dyDescent="0.2">
      <c r="A4" s="8" t="s">
        <v>1896</v>
      </c>
    </row>
    <row r="5" spans="1:10" ht="29" x14ac:dyDescent="0.2">
      <c r="A5" s="9" t="s">
        <v>11</v>
      </c>
      <c r="B5" s="9" t="s">
        <v>1897</v>
      </c>
      <c r="C5" s="9" t="s">
        <v>1898</v>
      </c>
      <c r="D5" s="9" t="s">
        <v>1899</v>
      </c>
      <c r="E5" s="9" t="s">
        <v>1900</v>
      </c>
      <c r="F5" s="9" t="s">
        <v>1901</v>
      </c>
      <c r="G5" s="9" t="s">
        <v>1902</v>
      </c>
      <c r="H5" s="9" t="s">
        <v>1903</v>
      </c>
      <c r="I5" s="9" t="s">
        <v>1904</v>
      </c>
      <c r="J5" s="9" t="s">
        <v>1905</v>
      </c>
    </row>
    <row r="6" spans="1:10" ht="26" x14ac:dyDescent="0.2">
      <c r="A6" s="10" t="s">
        <v>76</v>
      </c>
      <c r="B6" s="10" t="s">
        <v>1906</v>
      </c>
      <c r="C6" s="11">
        <v>1715</v>
      </c>
      <c r="D6" s="12">
        <v>-0.08</v>
      </c>
      <c r="E6" s="12">
        <v>-7.0000000000000007E-2</v>
      </c>
      <c r="F6" s="12">
        <v>0.03</v>
      </c>
      <c r="G6" s="12">
        <v>0</v>
      </c>
      <c r="H6" s="12">
        <v>0</v>
      </c>
      <c r="I6" s="13">
        <f t="shared" ref="I6:I13" si="0">C6*(1+D6)*(1+E6)*(1+F6)*(1+G6)*(1+H6)</f>
        <v>1511.37462</v>
      </c>
      <c r="J6" s="14" t="s">
        <v>1907</v>
      </c>
    </row>
    <row r="7" spans="1:10" x14ac:dyDescent="0.2">
      <c r="A7" s="10" t="s">
        <v>34</v>
      </c>
      <c r="B7" s="10" t="s">
        <v>1908</v>
      </c>
      <c r="C7" s="11">
        <v>1800</v>
      </c>
      <c r="D7" s="12">
        <v>-0.08</v>
      </c>
      <c r="E7" s="12">
        <v>-7.0000000000000007E-2</v>
      </c>
      <c r="F7" s="12">
        <v>0</v>
      </c>
      <c r="G7" s="12">
        <v>-0.05</v>
      </c>
      <c r="H7" s="12">
        <v>0</v>
      </c>
      <c r="I7" s="13">
        <f t="shared" si="0"/>
        <v>1463.0759999999998</v>
      </c>
      <c r="J7" s="14" t="s">
        <v>1909</v>
      </c>
    </row>
    <row r="8" spans="1:10" x14ac:dyDescent="0.2">
      <c r="A8" s="10" t="s">
        <v>51</v>
      </c>
      <c r="B8" s="10" t="s">
        <v>1910</v>
      </c>
      <c r="C8" s="11">
        <v>1393.6</v>
      </c>
      <c r="D8" s="12">
        <v>-0.08</v>
      </c>
      <c r="E8" s="12">
        <v>0</v>
      </c>
      <c r="F8" s="12">
        <v>0</v>
      </c>
      <c r="G8" s="12">
        <v>0</v>
      </c>
      <c r="H8" s="12">
        <v>0</v>
      </c>
      <c r="I8" s="13">
        <f t="shared" si="0"/>
        <v>1282.1120000000001</v>
      </c>
      <c r="J8" s="14" t="s">
        <v>1911</v>
      </c>
    </row>
    <row r="9" spans="1:10" x14ac:dyDescent="0.2">
      <c r="A9" s="10" t="s">
        <v>63</v>
      </c>
      <c r="B9" s="10" t="s">
        <v>1912</v>
      </c>
      <c r="C9" s="11">
        <v>1600</v>
      </c>
      <c r="D9" s="12">
        <v>-0.08</v>
      </c>
      <c r="E9" s="12">
        <v>-0.05</v>
      </c>
      <c r="F9" s="12">
        <v>0</v>
      </c>
      <c r="G9" s="12">
        <v>-0.05</v>
      </c>
      <c r="H9" s="12">
        <v>0</v>
      </c>
      <c r="I9" s="13">
        <f t="shared" si="0"/>
        <v>1328.4799999999998</v>
      </c>
      <c r="J9" s="14" t="s">
        <v>1913</v>
      </c>
    </row>
    <row r="10" spans="1:10" x14ac:dyDescent="0.2">
      <c r="A10" s="10" t="s">
        <v>218</v>
      </c>
      <c r="B10" s="10" t="s">
        <v>1914</v>
      </c>
      <c r="C10" s="11">
        <v>1595</v>
      </c>
      <c r="D10" s="12">
        <v>-0.08</v>
      </c>
      <c r="E10" s="12">
        <v>-0.08</v>
      </c>
      <c r="F10" s="12">
        <v>0</v>
      </c>
      <c r="G10" s="12">
        <v>0</v>
      </c>
      <c r="H10" s="12">
        <v>-0.03</v>
      </c>
      <c r="I10" s="13">
        <f t="shared" si="0"/>
        <v>1309.50776</v>
      </c>
      <c r="J10" s="14" t="s">
        <v>1915</v>
      </c>
    </row>
    <row r="11" spans="1:10" ht="26" x14ac:dyDescent="0.2">
      <c r="A11" s="10" t="s">
        <v>86</v>
      </c>
      <c r="B11" s="10" t="s">
        <v>1916</v>
      </c>
      <c r="C11" s="11">
        <v>2400</v>
      </c>
      <c r="D11" s="12">
        <v>-0.08</v>
      </c>
      <c r="E11" s="12">
        <v>-0.12</v>
      </c>
      <c r="F11" s="12">
        <v>-0.1</v>
      </c>
      <c r="G11" s="12">
        <v>0</v>
      </c>
      <c r="H11" s="12">
        <v>0</v>
      </c>
      <c r="I11" s="13">
        <f t="shared" si="0"/>
        <v>1748.7360000000001</v>
      </c>
      <c r="J11" s="14" t="s">
        <v>1917</v>
      </c>
    </row>
    <row r="12" spans="1:10" ht="26" x14ac:dyDescent="0.2">
      <c r="A12" s="10" t="s">
        <v>261</v>
      </c>
      <c r="B12" s="10" t="s">
        <v>1918</v>
      </c>
      <c r="C12" s="11">
        <v>1713</v>
      </c>
      <c r="D12" s="12">
        <v>-0.08</v>
      </c>
      <c r="E12" s="12">
        <v>0</v>
      </c>
      <c r="F12" s="12">
        <v>0.1</v>
      </c>
      <c r="G12" s="12">
        <v>0</v>
      </c>
      <c r="H12" s="12">
        <v>0</v>
      </c>
      <c r="I12" s="13">
        <f t="shared" si="0"/>
        <v>1733.5560000000003</v>
      </c>
      <c r="J12" s="14" t="s">
        <v>1919</v>
      </c>
    </row>
    <row r="13" spans="1:10" ht="26" x14ac:dyDescent="0.2">
      <c r="A13" s="10" t="s">
        <v>192</v>
      </c>
      <c r="B13" s="10" t="s">
        <v>1920</v>
      </c>
      <c r="C13" s="11">
        <v>850</v>
      </c>
      <c r="D13" s="12">
        <v>-0.08</v>
      </c>
      <c r="E13" s="12">
        <v>0</v>
      </c>
      <c r="F13" s="12">
        <v>0.1</v>
      </c>
      <c r="G13" s="12">
        <v>0</v>
      </c>
      <c r="H13" s="12">
        <v>-0.05</v>
      </c>
      <c r="I13" s="13">
        <f t="shared" si="0"/>
        <v>817.19</v>
      </c>
      <c r="J13" s="14" t="s">
        <v>1921</v>
      </c>
    </row>
    <row r="14" spans="1:10" x14ac:dyDescent="0.2">
      <c r="H14" s="15" t="s">
        <v>1922</v>
      </c>
      <c r="I14" s="16">
        <f>MEDIAN(I6:I12)</f>
        <v>1463.0759999999998</v>
      </c>
    </row>
    <row r="15" spans="1:10" x14ac:dyDescent="0.2">
      <c r="H15" s="15" t="s">
        <v>1923</v>
      </c>
      <c r="I15" s="16">
        <f>AVERAGE(I6:I12)</f>
        <v>1482.4060542857144</v>
      </c>
    </row>
    <row r="16" spans="1:10" x14ac:dyDescent="0.2">
      <c r="H16" s="15" t="s">
        <v>1924</v>
      </c>
      <c r="I16" s="16">
        <f>MIN(I6:I12)</f>
        <v>1282.1120000000001</v>
      </c>
    </row>
    <row r="17" spans="1:10" x14ac:dyDescent="0.2">
      <c r="H17" s="15" t="s">
        <v>1925</v>
      </c>
      <c r="I17" s="16">
        <f>MAX(I6:I12)</f>
        <v>1748.7360000000001</v>
      </c>
    </row>
    <row r="18" spans="1:10" x14ac:dyDescent="0.2">
      <c r="H18" s="15" t="s">
        <v>1926</v>
      </c>
      <c r="I18" s="15">
        <f>COUNT(I6:I12)</f>
        <v>7</v>
      </c>
    </row>
    <row r="20" spans="1:10" ht="16" x14ac:dyDescent="0.2">
      <c r="A20" s="8" t="s">
        <v>1927</v>
      </c>
    </row>
    <row r="21" spans="1:10" ht="29" x14ac:dyDescent="0.2">
      <c r="A21" s="9" t="s">
        <v>11</v>
      </c>
      <c r="B21" s="9" t="s">
        <v>1897</v>
      </c>
      <c r="C21" s="9" t="s">
        <v>1898</v>
      </c>
      <c r="D21" s="9" t="s">
        <v>1899</v>
      </c>
      <c r="E21" s="9" t="s">
        <v>1900</v>
      </c>
      <c r="F21" s="9" t="s">
        <v>1901</v>
      </c>
      <c r="G21" s="9" t="s">
        <v>1902</v>
      </c>
      <c r="H21" s="9" t="s">
        <v>1903</v>
      </c>
      <c r="I21" s="9" t="s">
        <v>1904</v>
      </c>
      <c r="J21" s="9" t="s">
        <v>1905</v>
      </c>
    </row>
    <row r="22" spans="1:10" ht="26" x14ac:dyDescent="0.2">
      <c r="A22" s="10" t="s">
        <v>359</v>
      </c>
      <c r="B22" s="10" t="s">
        <v>1928</v>
      </c>
      <c r="C22" s="11">
        <v>1769</v>
      </c>
      <c r="D22" s="12">
        <v>-0.08</v>
      </c>
      <c r="E22" s="12">
        <v>0.1</v>
      </c>
      <c r="F22" s="12">
        <v>0</v>
      </c>
      <c r="G22" s="12">
        <v>0</v>
      </c>
      <c r="H22" s="12">
        <v>0</v>
      </c>
      <c r="I22" s="13">
        <f t="shared" ref="I22:I31" si="1">C22*(1+D22)*(1+E22)*(1+F22)*(1+G22)*(1+H22)</f>
        <v>1790.2280000000001</v>
      </c>
      <c r="J22" s="14" t="s">
        <v>1929</v>
      </c>
    </row>
    <row r="23" spans="1:10" x14ac:dyDescent="0.2">
      <c r="A23" s="10" t="s">
        <v>482</v>
      </c>
      <c r="B23" s="10" t="s">
        <v>1930</v>
      </c>
      <c r="C23" s="11">
        <v>2021</v>
      </c>
      <c r="D23" s="12">
        <v>-0.08</v>
      </c>
      <c r="E23" s="12">
        <v>0.05</v>
      </c>
      <c r="F23" s="12">
        <v>-0.1</v>
      </c>
      <c r="G23" s="12">
        <v>0</v>
      </c>
      <c r="H23" s="12">
        <v>-0.05</v>
      </c>
      <c r="I23" s="13">
        <f t="shared" si="1"/>
        <v>1669.2045300000002</v>
      </c>
      <c r="J23" s="14" t="s">
        <v>1931</v>
      </c>
    </row>
    <row r="24" spans="1:10" ht="26" x14ac:dyDescent="0.2">
      <c r="A24" s="10" t="s">
        <v>392</v>
      </c>
      <c r="B24" s="10" t="s">
        <v>1932</v>
      </c>
      <c r="C24" s="11">
        <v>2500</v>
      </c>
      <c r="D24" s="12">
        <v>-0.08</v>
      </c>
      <c r="E24" s="12">
        <v>-0.12</v>
      </c>
      <c r="F24" s="12">
        <v>0</v>
      </c>
      <c r="G24" s="12">
        <v>0</v>
      </c>
      <c r="H24" s="12">
        <v>0</v>
      </c>
      <c r="I24" s="13">
        <f t="shared" si="1"/>
        <v>2024</v>
      </c>
      <c r="J24" s="14" t="s">
        <v>1933</v>
      </c>
    </row>
    <row r="25" spans="1:10" x14ac:dyDescent="0.2">
      <c r="A25" s="10" t="s">
        <v>403</v>
      </c>
      <c r="B25" s="10" t="s">
        <v>1934</v>
      </c>
      <c r="C25" s="11">
        <v>2500</v>
      </c>
      <c r="D25" s="12">
        <v>-0.08</v>
      </c>
      <c r="E25" s="12">
        <v>-0.12</v>
      </c>
      <c r="F25" s="12">
        <v>0</v>
      </c>
      <c r="G25" s="12">
        <v>0</v>
      </c>
      <c r="H25" s="12">
        <v>0.05</v>
      </c>
      <c r="I25" s="13">
        <f t="shared" si="1"/>
        <v>2125.2000000000003</v>
      </c>
      <c r="J25" s="14" t="s">
        <v>1935</v>
      </c>
    </row>
    <row r="26" spans="1:10" x14ac:dyDescent="0.2">
      <c r="A26" s="10" t="s">
        <v>414</v>
      </c>
      <c r="B26" s="10" t="s">
        <v>1936</v>
      </c>
      <c r="C26" s="11">
        <v>4000</v>
      </c>
      <c r="D26" s="12">
        <v>-0.12</v>
      </c>
      <c r="E26" s="12">
        <v>-0.25</v>
      </c>
      <c r="F26" s="12">
        <v>0</v>
      </c>
      <c r="G26" s="12">
        <v>0</v>
      </c>
      <c r="H26" s="12">
        <v>0</v>
      </c>
      <c r="I26" s="13">
        <f t="shared" si="1"/>
        <v>2640</v>
      </c>
      <c r="J26" s="14" t="s">
        <v>1937</v>
      </c>
    </row>
    <row r="27" spans="1:10" x14ac:dyDescent="0.2">
      <c r="A27" s="10" t="s">
        <v>434</v>
      </c>
      <c r="B27" s="10" t="s">
        <v>1938</v>
      </c>
      <c r="C27" s="11">
        <v>3500</v>
      </c>
      <c r="D27" s="12">
        <v>-0.08</v>
      </c>
      <c r="E27" s="12">
        <v>-0.3</v>
      </c>
      <c r="F27" s="12">
        <v>0.05</v>
      </c>
      <c r="G27" s="12">
        <v>0</v>
      </c>
      <c r="H27" s="12">
        <v>0</v>
      </c>
      <c r="I27" s="13">
        <f t="shared" si="1"/>
        <v>2366.7000000000003</v>
      </c>
      <c r="J27" s="14" t="s">
        <v>1939</v>
      </c>
    </row>
    <row r="28" spans="1:10" ht="26" x14ac:dyDescent="0.2">
      <c r="A28" s="10" t="s">
        <v>455</v>
      </c>
      <c r="B28" s="10" t="s">
        <v>1940</v>
      </c>
      <c r="C28" s="11">
        <v>2200</v>
      </c>
      <c r="D28" s="12">
        <v>-0.08</v>
      </c>
      <c r="E28" s="12">
        <v>-0.15</v>
      </c>
      <c r="F28" s="12">
        <v>0</v>
      </c>
      <c r="G28" s="12">
        <v>0</v>
      </c>
      <c r="H28" s="12">
        <v>0.08</v>
      </c>
      <c r="I28" s="13">
        <f t="shared" si="1"/>
        <v>1858.0319999999999</v>
      </c>
      <c r="J28" s="14" t="s">
        <v>1941</v>
      </c>
    </row>
    <row r="29" spans="1:10" x14ac:dyDescent="0.2">
      <c r="A29" s="10" t="s">
        <v>464</v>
      </c>
      <c r="B29" s="10" t="s">
        <v>1942</v>
      </c>
      <c r="C29" s="11">
        <v>2207</v>
      </c>
      <c r="D29" s="12">
        <v>0</v>
      </c>
      <c r="E29" s="12">
        <v>-0.15</v>
      </c>
      <c r="F29" s="12">
        <v>0</v>
      </c>
      <c r="G29" s="12">
        <v>0</v>
      </c>
      <c r="H29" s="12">
        <v>0.1</v>
      </c>
      <c r="I29" s="13">
        <f t="shared" si="1"/>
        <v>2063.5450000000001</v>
      </c>
      <c r="J29" s="14" t="s">
        <v>1943</v>
      </c>
    </row>
    <row r="30" spans="1:10" x14ac:dyDescent="0.2">
      <c r="A30" s="10" t="s">
        <v>474</v>
      </c>
      <c r="B30" s="10" t="s">
        <v>1944</v>
      </c>
      <c r="C30" s="11">
        <v>2344</v>
      </c>
      <c r="D30" s="12">
        <v>-0.08</v>
      </c>
      <c r="E30" s="12">
        <v>-0.15</v>
      </c>
      <c r="F30" s="12">
        <v>0</v>
      </c>
      <c r="G30" s="12">
        <v>0</v>
      </c>
      <c r="H30" s="12">
        <v>-7.0000000000000007E-2</v>
      </c>
      <c r="I30" s="13">
        <f t="shared" si="1"/>
        <v>1704.6974399999999</v>
      </c>
      <c r="J30" s="14" t="s">
        <v>1945</v>
      </c>
    </row>
    <row r="31" spans="1:10" x14ac:dyDescent="0.2">
      <c r="A31" s="10" t="s">
        <v>444</v>
      </c>
      <c r="B31" s="10" t="s">
        <v>1946</v>
      </c>
      <c r="C31" s="11">
        <v>1933</v>
      </c>
      <c r="D31" s="12">
        <v>-0.08</v>
      </c>
      <c r="E31" s="12">
        <v>-0.12</v>
      </c>
      <c r="F31" s="12">
        <v>0</v>
      </c>
      <c r="G31" s="12">
        <v>0</v>
      </c>
      <c r="H31" s="12">
        <v>-7.0000000000000007E-2</v>
      </c>
      <c r="I31" s="13">
        <f t="shared" si="1"/>
        <v>1455.4098240000001</v>
      </c>
      <c r="J31" s="14" t="s">
        <v>1947</v>
      </c>
    </row>
    <row r="32" spans="1:10" x14ac:dyDescent="0.2">
      <c r="H32" s="15" t="s">
        <v>1922</v>
      </c>
      <c r="I32" s="16">
        <f>MEDIAN(I22:I31)</f>
        <v>1941.0160000000001</v>
      </c>
    </row>
    <row r="33" spans="8:9" x14ac:dyDescent="0.2">
      <c r="H33" s="15" t="s">
        <v>1923</v>
      </c>
      <c r="I33" s="16">
        <f>AVERAGE(I22:I31)</f>
        <v>1969.7016793999999</v>
      </c>
    </row>
    <row r="34" spans="8:9" x14ac:dyDescent="0.2">
      <c r="H34" s="15" t="s">
        <v>1924</v>
      </c>
      <c r="I34" s="16">
        <f>MIN(I22:I31)</f>
        <v>1455.4098240000001</v>
      </c>
    </row>
    <row r="35" spans="8:9" x14ac:dyDescent="0.2">
      <c r="H35" s="15" t="s">
        <v>1925</v>
      </c>
      <c r="I35" s="16">
        <f>MAX(I22:I31)</f>
        <v>2640</v>
      </c>
    </row>
    <row r="36" spans="8:9" x14ac:dyDescent="0.2">
      <c r="H36" s="15" t="s">
        <v>1926</v>
      </c>
      <c r="I36" s="15">
        <f>COUNT(I22:I31)</f>
        <v>10</v>
      </c>
    </row>
  </sheetData>
  <mergeCells count="1">
    <mergeCell ref="A2:J2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50"/>
  <sheetViews>
    <sheetView workbookViewId="0">
      <pane xSplit="2" ySplit="3" topLeftCell="C4" activePane="bottomRight" state="frozen"/>
      <selection pane="topRight"/>
      <selection pane="bottomLeft"/>
      <selection pane="bottomRight"/>
    </sheetView>
  </sheetViews>
  <sheetFormatPr baseColWidth="10" defaultColWidth="8.83203125" defaultRowHeight="15" x14ac:dyDescent="0.2"/>
  <cols>
    <col min="1" max="1" width="7" customWidth="1"/>
    <col min="2" max="2" width="44" customWidth="1"/>
    <col min="3" max="3" width="14" customWidth="1"/>
    <col min="4" max="8" width="11" customWidth="1"/>
    <col min="9" max="9" width="14" customWidth="1"/>
    <col min="10" max="10" width="60" customWidth="1"/>
  </cols>
  <sheetData>
    <row r="1" spans="1:10" ht="18" x14ac:dyDescent="0.2">
      <c r="A1" s="7" t="s">
        <v>1948</v>
      </c>
    </row>
    <row r="2" spans="1:10" ht="30" customHeight="1" x14ac:dyDescent="0.2">
      <c r="A2" s="38" t="s">
        <v>1895</v>
      </c>
      <c r="B2" s="39"/>
      <c r="C2" s="39"/>
      <c r="D2" s="39"/>
      <c r="E2" s="39"/>
      <c r="F2" s="39"/>
      <c r="G2" s="39"/>
      <c r="H2" s="39"/>
      <c r="I2" s="39"/>
      <c r="J2" s="39"/>
    </row>
    <row r="4" spans="1:10" ht="16" x14ac:dyDescent="0.2">
      <c r="A4" s="8" t="s">
        <v>1949</v>
      </c>
    </row>
    <row r="5" spans="1:10" ht="29" x14ac:dyDescent="0.2">
      <c r="A5" s="9" t="s">
        <v>11</v>
      </c>
      <c r="B5" s="9" t="s">
        <v>1897</v>
      </c>
      <c r="C5" s="9" t="s">
        <v>1898</v>
      </c>
      <c r="D5" s="9" t="s">
        <v>1899</v>
      </c>
      <c r="E5" s="9" t="s">
        <v>1900</v>
      </c>
      <c r="F5" s="9" t="s">
        <v>1901</v>
      </c>
      <c r="G5" s="9" t="s">
        <v>1902</v>
      </c>
      <c r="H5" s="9" t="s">
        <v>1903</v>
      </c>
      <c r="I5" s="9" t="s">
        <v>1904</v>
      </c>
      <c r="J5" s="9" t="s">
        <v>1905</v>
      </c>
    </row>
    <row r="6" spans="1:10" ht="26" x14ac:dyDescent="0.2">
      <c r="A6" s="10" t="s">
        <v>562</v>
      </c>
      <c r="B6" s="10" t="s">
        <v>1950</v>
      </c>
      <c r="C6" s="17">
        <v>15</v>
      </c>
      <c r="D6" s="12">
        <v>-0.1</v>
      </c>
      <c r="E6" s="12">
        <v>0</v>
      </c>
      <c r="F6" s="12">
        <v>0</v>
      </c>
      <c r="G6" s="12">
        <v>0.15</v>
      </c>
      <c r="H6" s="12">
        <v>0.18</v>
      </c>
      <c r="I6" s="18">
        <f t="shared" ref="I6:I15" si="0">C6*(1+D6)*(1+E6)*(1+F6)*(1+G6)*(1+H6)</f>
        <v>18.319499999999998</v>
      </c>
      <c r="J6" s="14" t="s">
        <v>1951</v>
      </c>
    </row>
    <row r="7" spans="1:10" ht="26" x14ac:dyDescent="0.2">
      <c r="A7" s="10" t="s">
        <v>575</v>
      </c>
      <c r="B7" s="10" t="s">
        <v>1952</v>
      </c>
      <c r="C7" s="17">
        <v>12</v>
      </c>
      <c r="D7" s="12">
        <v>-0.1</v>
      </c>
      <c r="E7" s="12">
        <v>0.05</v>
      </c>
      <c r="F7" s="12">
        <v>0</v>
      </c>
      <c r="G7" s="12">
        <v>0.3</v>
      </c>
      <c r="H7" s="12">
        <v>0.1</v>
      </c>
      <c r="I7" s="18">
        <f t="shared" si="0"/>
        <v>16.216200000000004</v>
      </c>
      <c r="J7" s="14" t="s">
        <v>1953</v>
      </c>
    </row>
    <row r="8" spans="1:10" ht="26" x14ac:dyDescent="0.2">
      <c r="A8" s="10" t="s">
        <v>536</v>
      </c>
      <c r="B8" s="10" t="s">
        <v>1954</v>
      </c>
      <c r="C8" s="17">
        <v>20</v>
      </c>
      <c r="D8" s="12">
        <v>-0.1</v>
      </c>
      <c r="E8" s="12">
        <v>0.03</v>
      </c>
      <c r="F8" s="12">
        <v>0</v>
      </c>
      <c r="G8" s="12">
        <v>0.05</v>
      </c>
      <c r="H8" s="12">
        <v>-0.12</v>
      </c>
      <c r="I8" s="18">
        <f t="shared" si="0"/>
        <v>17.130959999999998</v>
      </c>
      <c r="J8" s="14" t="s">
        <v>1955</v>
      </c>
    </row>
    <row r="9" spans="1:10" ht="26" x14ac:dyDescent="0.2">
      <c r="A9" s="10" t="s">
        <v>550</v>
      </c>
      <c r="B9" s="10" t="s">
        <v>1956</v>
      </c>
      <c r="C9" s="17">
        <v>21.94</v>
      </c>
      <c r="D9" s="12">
        <v>-0.1</v>
      </c>
      <c r="E9" s="12">
        <v>0.03</v>
      </c>
      <c r="F9" s="12">
        <v>0</v>
      </c>
      <c r="G9" s="12">
        <v>0.05</v>
      </c>
      <c r="H9" s="12">
        <v>-0.12</v>
      </c>
      <c r="I9" s="18">
        <f t="shared" si="0"/>
        <v>18.792663120000004</v>
      </c>
      <c r="J9" s="14" t="s">
        <v>1957</v>
      </c>
    </row>
    <row r="10" spans="1:10" ht="26" x14ac:dyDescent="0.2">
      <c r="A10" s="10" t="s">
        <v>589</v>
      </c>
      <c r="B10" s="10" t="s">
        <v>1958</v>
      </c>
      <c r="C10" s="17">
        <v>20</v>
      </c>
      <c r="D10" s="12">
        <v>-0.1</v>
      </c>
      <c r="E10" s="12">
        <v>-0.1</v>
      </c>
      <c r="F10" s="12">
        <v>0</v>
      </c>
      <c r="G10" s="12">
        <v>-0.05</v>
      </c>
      <c r="H10" s="12">
        <v>-0.08</v>
      </c>
      <c r="I10" s="18">
        <f t="shared" si="0"/>
        <v>14.158799999999999</v>
      </c>
      <c r="J10" s="14" t="s">
        <v>1959</v>
      </c>
    </row>
    <row r="11" spans="1:10" x14ac:dyDescent="0.2">
      <c r="A11" s="10" t="s">
        <v>603</v>
      </c>
      <c r="B11" s="10" t="s">
        <v>1960</v>
      </c>
      <c r="C11" s="17">
        <v>15</v>
      </c>
      <c r="D11" s="12">
        <v>-0.1</v>
      </c>
      <c r="E11" s="12">
        <v>-0.1</v>
      </c>
      <c r="F11" s="12">
        <v>0.08</v>
      </c>
      <c r="G11" s="12">
        <v>0</v>
      </c>
      <c r="H11" s="12">
        <v>-0.1</v>
      </c>
      <c r="I11" s="18">
        <f t="shared" si="0"/>
        <v>11.809800000000001</v>
      </c>
      <c r="J11" s="14" t="s">
        <v>1961</v>
      </c>
    </row>
    <row r="12" spans="1:10" ht="26" x14ac:dyDescent="0.2">
      <c r="A12" s="10" t="s">
        <v>1053</v>
      </c>
      <c r="B12" s="10" t="s">
        <v>1962</v>
      </c>
      <c r="C12" s="17">
        <v>22</v>
      </c>
      <c r="D12" s="12">
        <v>-0.1</v>
      </c>
      <c r="E12" s="12">
        <v>-0.1</v>
      </c>
      <c r="F12" s="12">
        <v>0.05</v>
      </c>
      <c r="G12" s="12">
        <v>-0.08</v>
      </c>
      <c r="H12" s="12">
        <v>0.18</v>
      </c>
      <c r="I12" s="18">
        <f t="shared" si="0"/>
        <v>20.312661600000002</v>
      </c>
      <c r="J12" s="14" t="s">
        <v>1963</v>
      </c>
    </row>
    <row r="13" spans="1:10" x14ac:dyDescent="0.2">
      <c r="A13" s="10" t="s">
        <v>1025</v>
      </c>
      <c r="B13" s="10" t="s">
        <v>1964</v>
      </c>
      <c r="C13" s="17">
        <v>24</v>
      </c>
      <c r="D13" s="12">
        <v>-0.1</v>
      </c>
      <c r="E13" s="12">
        <v>-0.1</v>
      </c>
      <c r="F13" s="12">
        <v>0.03</v>
      </c>
      <c r="G13" s="12">
        <v>-0.08</v>
      </c>
      <c r="H13" s="12">
        <v>-0.12</v>
      </c>
      <c r="I13" s="18">
        <f t="shared" si="0"/>
        <v>16.210782720000005</v>
      </c>
      <c r="J13" s="14" t="s">
        <v>1965</v>
      </c>
    </row>
    <row r="14" spans="1:10" x14ac:dyDescent="0.2">
      <c r="A14" s="10" t="s">
        <v>616</v>
      </c>
      <c r="B14" s="10" t="s">
        <v>1966</v>
      </c>
      <c r="C14" s="17">
        <v>20</v>
      </c>
      <c r="D14" s="12">
        <v>-0.1</v>
      </c>
      <c r="E14" s="12">
        <v>-0.08</v>
      </c>
      <c r="F14" s="12">
        <v>0.03</v>
      </c>
      <c r="G14" s="12">
        <v>-0.1</v>
      </c>
      <c r="H14" s="12">
        <v>-0.1</v>
      </c>
      <c r="I14" s="18">
        <f t="shared" si="0"/>
        <v>13.816008000000004</v>
      </c>
      <c r="J14" s="14" t="s">
        <v>1967</v>
      </c>
    </row>
    <row r="15" spans="1:10" x14ac:dyDescent="0.2">
      <c r="A15" s="10" t="s">
        <v>991</v>
      </c>
      <c r="B15" s="10" t="s">
        <v>1968</v>
      </c>
      <c r="C15" s="17">
        <v>23</v>
      </c>
      <c r="D15" s="12">
        <v>-0.1</v>
      </c>
      <c r="E15" s="12">
        <v>-0.08</v>
      </c>
      <c r="F15" s="12">
        <v>-0.03</v>
      </c>
      <c r="G15" s="12">
        <v>-0.05</v>
      </c>
      <c r="H15" s="12">
        <v>0.18</v>
      </c>
      <c r="I15" s="18">
        <f t="shared" si="0"/>
        <v>20.707874279999999</v>
      </c>
      <c r="J15" s="14" t="s">
        <v>1969</v>
      </c>
    </row>
    <row r="16" spans="1:10" x14ac:dyDescent="0.2">
      <c r="H16" s="15" t="s">
        <v>1922</v>
      </c>
      <c r="I16" s="19">
        <f>MEDIAN(I6:I15)</f>
        <v>16.673580000000001</v>
      </c>
    </row>
    <row r="17" spans="1:10" x14ac:dyDescent="0.2">
      <c r="H17" s="15" t="s">
        <v>1923</v>
      </c>
      <c r="I17" s="19">
        <f>AVERAGE(I6:I15)</f>
        <v>16.747524972000001</v>
      </c>
    </row>
    <row r="18" spans="1:10" x14ac:dyDescent="0.2">
      <c r="H18" s="15" t="s">
        <v>1924</v>
      </c>
      <c r="I18" s="19">
        <f>MIN(I6:I15)</f>
        <v>11.809800000000001</v>
      </c>
    </row>
    <row r="19" spans="1:10" x14ac:dyDescent="0.2">
      <c r="H19" s="15" t="s">
        <v>1925</v>
      </c>
      <c r="I19" s="19">
        <f>MAX(I6:I15)</f>
        <v>20.707874279999999</v>
      </c>
    </row>
    <row r="20" spans="1:10" x14ac:dyDescent="0.2">
      <c r="H20" s="15" t="s">
        <v>1926</v>
      </c>
      <c r="I20" s="15">
        <f>COUNT(I6:I15)</f>
        <v>10</v>
      </c>
    </row>
    <row r="22" spans="1:10" ht="16" x14ac:dyDescent="0.2">
      <c r="A22" s="8" t="s">
        <v>1970</v>
      </c>
    </row>
    <row r="23" spans="1:10" ht="29" x14ac:dyDescent="0.2">
      <c r="A23" s="9" t="s">
        <v>11</v>
      </c>
      <c r="B23" s="9" t="s">
        <v>1897</v>
      </c>
      <c r="C23" s="9" t="s">
        <v>1898</v>
      </c>
      <c r="D23" s="9" t="s">
        <v>1899</v>
      </c>
      <c r="E23" s="9" t="s">
        <v>1900</v>
      </c>
      <c r="F23" s="9" t="s">
        <v>1901</v>
      </c>
      <c r="G23" s="9" t="s">
        <v>1902</v>
      </c>
      <c r="H23" s="9" t="s">
        <v>1903</v>
      </c>
      <c r="I23" s="9" t="s">
        <v>1904</v>
      </c>
      <c r="J23" s="9" t="s">
        <v>1905</v>
      </c>
    </row>
    <row r="24" spans="1:10" ht="26" x14ac:dyDescent="0.2">
      <c r="A24" s="10" t="s">
        <v>63</v>
      </c>
      <c r="B24" s="10" t="s">
        <v>1971</v>
      </c>
      <c r="C24" s="17">
        <v>12</v>
      </c>
      <c r="D24" s="12">
        <v>-0.08</v>
      </c>
      <c r="E24" s="12">
        <v>0.15</v>
      </c>
      <c r="F24" s="12">
        <v>0</v>
      </c>
      <c r="G24" s="12">
        <v>0.3</v>
      </c>
      <c r="H24" s="12">
        <v>0.1</v>
      </c>
      <c r="I24" s="18">
        <f t="shared" ref="I24:I31" si="1">C24*(1+D24)*(1+E24)*(1+F24)*(1+G24)*(1+H24)</f>
        <v>18.155280000000001</v>
      </c>
      <c r="J24" s="14" t="s">
        <v>1972</v>
      </c>
    </row>
    <row r="25" spans="1:10" x14ac:dyDescent="0.2">
      <c r="A25" s="10" t="s">
        <v>252</v>
      </c>
      <c r="B25" s="10" t="s">
        <v>1973</v>
      </c>
      <c r="C25" s="17">
        <v>17</v>
      </c>
      <c r="D25" s="12">
        <v>-0.08</v>
      </c>
      <c r="E25" s="12">
        <v>0.05</v>
      </c>
      <c r="F25" s="12">
        <v>0</v>
      </c>
      <c r="G25" s="12">
        <v>0.05</v>
      </c>
      <c r="H25" s="12">
        <v>0.15</v>
      </c>
      <c r="I25" s="18">
        <f t="shared" si="1"/>
        <v>19.829565000000002</v>
      </c>
      <c r="J25" s="14" t="s">
        <v>1974</v>
      </c>
    </row>
    <row r="26" spans="1:10" ht="26" x14ac:dyDescent="0.2">
      <c r="A26" s="10" t="s">
        <v>51</v>
      </c>
      <c r="B26" s="10" t="s">
        <v>1975</v>
      </c>
      <c r="C26" s="17">
        <v>21.21</v>
      </c>
      <c r="D26" s="12">
        <v>-0.08</v>
      </c>
      <c r="E26" s="12">
        <v>-0.03</v>
      </c>
      <c r="F26" s="12">
        <v>0</v>
      </c>
      <c r="G26" s="12">
        <v>0.05</v>
      </c>
      <c r="H26" s="12">
        <v>-0.1</v>
      </c>
      <c r="I26" s="18">
        <f t="shared" si="1"/>
        <v>17.886774780000003</v>
      </c>
      <c r="J26" s="14" t="s">
        <v>1976</v>
      </c>
    </row>
    <row r="27" spans="1:10" x14ac:dyDescent="0.2">
      <c r="A27" s="10" t="s">
        <v>34</v>
      </c>
      <c r="B27" s="10" t="s">
        <v>1977</v>
      </c>
      <c r="C27" s="17">
        <v>22.73</v>
      </c>
      <c r="D27" s="12">
        <v>-0.08</v>
      </c>
      <c r="E27" s="12">
        <v>-0.03</v>
      </c>
      <c r="F27" s="12">
        <v>-0.08</v>
      </c>
      <c r="G27" s="12">
        <v>0.05</v>
      </c>
      <c r="H27" s="12">
        <v>-0.1</v>
      </c>
      <c r="I27" s="18">
        <f t="shared" si="1"/>
        <v>17.635128688800002</v>
      </c>
      <c r="J27" s="14" t="s">
        <v>1978</v>
      </c>
    </row>
    <row r="28" spans="1:10" ht="26" x14ac:dyDescent="0.2">
      <c r="A28" s="10" t="s">
        <v>76</v>
      </c>
      <c r="B28" s="10" t="s">
        <v>1979</v>
      </c>
      <c r="C28" s="17">
        <v>28</v>
      </c>
      <c r="D28" s="12">
        <v>-0.08</v>
      </c>
      <c r="E28" s="12">
        <v>-0.12</v>
      </c>
      <c r="F28" s="12">
        <v>0</v>
      </c>
      <c r="G28" s="12">
        <v>0</v>
      </c>
      <c r="H28" s="12">
        <v>0.1</v>
      </c>
      <c r="I28" s="18">
        <f t="shared" si="1"/>
        <v>24.935680000000001</v>
      </c>
      <c r="J28" s="14" t="s">
        <v>1980</v>
      </c>
    </row>
    <row r="29" spans="1:10" x14ac:dyDescent="0.2">
      <c r="A29" s="10" t="s">
        <v>164</v>
      </c>
      <c r="B29" s="10" t="s">
        <v>1981</v>
      </c>
      <c r="C29" s="17">
        <v>28</v>
      </c>
      <c r="D29" s="12">
        <v>-0.08</v>
      </c>
      <c r="E29" s="12">
        <v>-0.22</v>
      </c>
      <c r="F29" s="12">
        <v>0</v>
      </c>
      <c r="G29" s="12">
        <v>0</v>
      </c>
      <c r="H29" s="12">
        <v>0.05</v>
      </c>
      <c r="I29" s="18">
        <f t="shared" si="1"/>
        <v>21.097440000000002</v>
      </c>
      <c r="J29" s="14" t="s">
        <v>1982</v>
      </c>
    </row>
    <row r="30" spans="1:10" x14ac:dyDescent="0.2">
      <c r="A30" s="10" t="s">
        <v>110</v>
      </c>
      <c r="B30" s="10" t="s">
        <v>1983</v>
      </c>
      <c r="C30" s="17">
        <v>25.24</v>
      </c>
      <c r="D30" s="12">
        <v>-0.08</v>
      </c>
      <c r="E30" s="12">
        <v>-0.12</v>
      </c>
      <c r="F30" s="12">
        <v>0</v>
      </c>
      <c r="G30" s="12">
        <v>0.03</v>
      </c>
      <c r="H30" s="12">
        <v>-0.1</v>
      </c>
      <c r="I30" s="18">
        <f t="shared" si="1"/>
        <v>18.942599808000001</v>
      </c>
      <c r="J30" s="14" t="s">
        <v>1984</v>
      </c>
    </row>
    <row r="31" spans="1:10" ht="26" x14ac:dyDescent="0.2">
      <c r="A31" s="10" t="s">
        <v>173</v>
      </c>
      <c r="B31" s="10" t="s">
        <v>1985</v>
      </c>
      <c r="C31" s="17">
        <v>16</v>
      </c>
      <c r="D31" s="12">
        <v>-0.08</v>
      </c>
      <c r="E31" s="12">
        <v>-0.1</v>
      </c>
      <c r="F31" s="12">
        <v>0.08</v>
      </c>
      <c r="G31" s="12">
        <v>0.05</v>
      </c>
      <c r="H31" s="12">
        <v>-0.2</v>
      </c>
      <c r="I31" s="18">
        <f t="shared" si="1"/>
        <v>12.018585600000003</v>
      </c>
      <c r="J31" s="14" t="s">
        <v>1986</v>
      </c>
    </row>
    <row r="32" spans="1:10" x14ac:dyDescent="0.2">
      <c r="H32" s="15" t="s">
        <v>1922</v>
      </c>
      <c r="I32" s="19">
        <f>MEDIAN(I24:I31)</f>
        <v>18.548939904000001</v>
      </c>
    </row>
    <row r="33" spans="1:10" x14ac:dyDescent="0.2">
      <c r="H33" s="15" t="s">
        <v>1923</v>
      </c>
      <c r="I33" s="19">
        <f>AVERAGE(I24:I31)</f>
        <v>18.812631734600004</v>
      </c>
    </row>
    <row r="34" spans="1:10" x14ac:dyDescent="0.2">
      <c r="H34" s="15" t="s">
        <v>1924</v>
      </c>
      <c r="I34" s="19">
        <f>MIN(I24:I31)</f>
        <v>12.018585600000003</v>
      </c>
    </row>
    <row r="35" spans="1:10" x14ac:dyDescent="0.2">
      <c r="H35" s="15" t="s">
        <v>1925</v>
      </c>
      <c r="I35" s="19">
        <f>MAX(I24:I31)</f>
        <v>24.935680000000001</v>
      </c>
    </row>
    <row r="36" spans="1:10" x14ac:dyDescent="0.2">
      <c r="H36" s="15" t="s">
        <v>1926</v>
      </c>
      <c r="I36" s="15">
        <f>COUNT(I24:I31)</f>
        <v>8</v>
      </c>
    </row>
    <row r="38" spans="1:10" ht="16" x14ac:dyDescent="0.2">
      <c r="A38" s="8" t="s">
        <v>1987</v>
      </c>
    </row>
    <row r="39" spans="1:10" ht="29" x14ac:dyDescent="0.2">
      <c r="A39" s="9" t="s">
        <v>11</v>
      </c>
      <c r="B39" s="9" t="s">
        <v>1897</v>
      </c>
      <c r="C39" s="9" t="s">
        <v>1898</v>
      </c>
      <c r="D39" s="9" t="s">
        <v>1899</v>
      </c>
      <c r="E39" s="9" t="s">
        <v>1900</v>
      </c>
      <c r="F39" s="9" t="s">
        <v>1901</v>
      </c>
      <c r="G39" s="9" t="s">
        <v>1902</v>
      </c>
      <c r="H39" s="9" t="s">
        <v>1903</v>
      </c>
      <c r="I39" s="9" t="s">
        <v>1904</v>
      </c>
      <c r="J39" s="9" t="s">
        <v>1905</v>
      </c>
    </row>
    <row r="40" spans="1:10" ht="26" x14ac:dyDescent="0.2">
      <c r="A40" s="10" t="s">
        <v>1371</v>
      </c>
      <c r="B40" s="10" t="s">
        <v>1988</v>
      </c>
      <c r="C40" s="17">
        <v>12</v>
      </c>
      <c r="D40" s="12">
        <v>-0.08</v>
      </c>
      <c r="E40" s="12">
        <v>-0.12</v>
      </c>
      <c r="F40" s="12">
        <v>0</v>
      </c>
      <c r="G40" s="12">
        <v>0</v>
      </c>
      <c r="H40" s="12">
        <v>-0.1</v>
      </c>
      <c r="I40" s="18">
        <f t="shared" ref="I40:I45" si="2">C40*(1+D40)*(1+E40)*(1+F40)*(1+G40)*(1+H40)</f>
        <v>8.7436800000000012</v>
      </c>
      <c r="J40" s="14" t="s">
        <v>1989</v>
      </c>
    </row>
    <row r="41" spans="1:10" x14ac:dyDescent="0.2">
      <c r="A41" s="10" t="s">
        <v>1382</v>
      </c>
      <c r="B41" s="10" t="s">
        <v>1990</v>
      </c>
      <c r="C41" s="17">
        <v>12.43</v>
      </c>
      <c r="D41" s="12">
        <v>-0.1</v>
      </c>
      <c r="E41" s="12">
        <v>-0.05</v>
      </c>
      <c r="F41" s="12">
        <v>0</v>
      </c>
      <c r="G41" s="12">
        <v>0</v>
      </c>
      <c r="H41" s="12">
        <v>0.1</v>
      </c>
      <c r="I41" s="18">
        <f t="shared" si="2"/>
        <v>11.690415</v>
      </c>
      <c r="J41" s="14" t="s">
        <v>1991</v>
      </c>
    </row>
    <row r="42" spans="1:10" x14ac:dyDescent="0.2">
      <c r="A42" s="10" t="s">
        <v>1404</v>
      </c>
      <c r="B42" s="10" t="s">
        <v>1992</v>
      </c>
      <c r="C42" s="17">
        <v>14.36</v>
      </c>
      <c r="D42" s="12">
        <v>-0.08</v>
      </c>
      <c r="E42" s="12">
        <v>-0.15</v>
      </c>
      <c r="F42" s="12">
        <v>0</v>
      </c>
      <c r="G42" s="12">
        <v>0</v>
      </c>
      <c r="H42" s="12">
        <v>-0.1</v>
      </c>
      <c r="I42" s="18">
        <f t="shared" si="2"/>
        <v>10.106567999999999</v>
      </c>
      <c r="J42" s="14" t="s">
        <v>1993</v>
      </c>
    </row>
    <row r="43" spans="1:10" x14ac:dyDescent="0.2">
      <c r="A43" s="10" t="s">
        <v>1427</v>
      </c>
      <c r="B43" s="10" t="s">
        <v>1994</v>
      </c>
      <c r="C43" s="17">
        <v>12</v>
      </c>
      <c r="D43" s="12">
        <v>-0.08</v>
      </c>
      <c r="E43" s="12">
        <v>-0.05</v>
      </c>
      <c r="F43" s="12">
        <v>-0.08</v>
      </c>
      <c r="G43" s="12">
        <v>0</v>
      </c>
      <c r="H43" s="12">
        <v>-0.1</v>
      </c>
      <c r="I43" s="18">
        <f t="shared" si="2"/>
        <v>8.6840640000000011</v>
      </c>
      <c r="J43" s="14" t="s">
        <v>1995</v>
      </c>
    </row>
    <row r="44" spans="1:10" x14ac:dyDescent="0.2">
      <c r="A44" s="10" t="s">
        <v>1416</v>
      </c>
      <c r="B44" s="10" t="s">
        <v>1996</v>
      </c>
      <c r="C44" s="17">
        <v>10</v>
      </c>
      <c r="D44" s="12">
        <v>-0.08</v>
      </c>
      <c r="E44" s="12">
        <v>-0.05</v>
      </c>
      <c r="F44" s="12">
        <v>-0.1</v>
      </c>
      <c r="G44" s="12">
        <v>0.1</v>
      </c>
      <c r="H44" s="12">
        <v>0</v>
      </c>
      <c r="I44" s="18">
        <f t="shared" si="2"/>
        <v>8.6526000000000014</v>
      </c>
      <c r="J44" s="14" t="s">
        <v>1997</v>
      </c>
    </row>
    <row r="45" spans="1:10" x14ac:dyDescent="0.2">
      <c r="A45" s="10" t="s">
        <v>1395</v>
      </c>
      <c r="B45" s="10" t="s">
        <v>1998</v>
      </c>
      <c r="C45" s="17">
        <v>7.72</v>
      </c>
      <c r="D45" s="12">
        <v>-0.08</v>
      </c>
      <c r="E45" s="12">
        <v>-0.05</v>
      </c>
      <c r="F45" s="12">
        <v>-0.08</v>
      </c>
      <c r="G45" s="12">
        <v>0.1</v>
      </c>
      <c r="H45" s="12">
        <v>-0.08</v>
      </c>
      <c r="I45" s="18">
        <f t="shared" si="2"/>
        <v>6.2819875712000011</v>
      </c>
      <c r="J45" s="14" t="s">
        <v>1999</v>
      </c>
    </row>
    <row r="46" spans="1:10" x14ac:dyDescent="0.2">
      <c r="H46" s="15" t="s">
        <v>1922</v>
      </c>
      <c r="I46" s="19">
        <f>MEDIAN(I40:I45)</f>
        <v>8.7138720000000021</v>
      </c>
    </row>
    <row r="47" spans="1:10" x14ac:dyDescent="0.2">
      <c r="H47" s="15" t="s">
        <v>1923</v>
      </c>
      <c r="I47" s="19">
        <f>AVERAGE(I40:I45)</f>
        <v>9.0265524285333338</v>
      </c>
    </row>
    <row r="48" spans="1:10" x14ac:dyDescent="0.2">
      <c r="H48" s="15" t="s">
        <v>1924</v>
      </c>
      <c r="I48" s="19">
        <f>MIN(I40:I45)</f>
        <v>6.2819875712000011</v>
      </c>
    </row>
    <row r="49" spans="8:9" x14ac:dyDescent="0.2">
      <c r="H49" s="15" t="s">
        <v>1925</v>
      </c>
      <c r="I49" s="19">
        <f>MAX(I40:I45)</f>
        <v>11.690415</v>
      </c>
    </row>
    <row r="50" spans="8:9" x14ac:dyDescent="0.2">
      <c r="H50" s="15" t="s">
        <v>1926</v>
      </c>
      <c r="I50" s="15">
        <f>COUNT(I40:I45)</f>
        <v>6</v>
      </c>
    </row>
  </sheetData>
  <mergeCells count="1">
    <mergeCell ref="A2:J2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1"/>
  <sheetViews>
    <sheetView workbookViewId="0"/>
  </sheetViews>
  <sheetFormatPr baseColWidth="10" defaultColWidth="8.83203125" defaultRowHeight="15" x14ac:dyDescent="0.2"/>
  <cols>
    <col min="1" max="1" width="46" customWidth="1"/>
    <col min="2" max="5" width="16" customWidth="1"/>
    <col min="6" max="6" width="60" customWidth="1"/>
  </cols>
  <sheetData>
    <row r="1" spans="1:6" ht="18" x14ac:dyDescent="0.2">
      <c r="A1" s="7" t="s">
        <v>2000</v>
      </c>
    </row>
    <row r="2" spans="1:6" ht="30" customHeight="1" x14ac:dyDescent="0.2">
      <c r="A2" s="38" t="s">
        <v>2001</v>
      </c>
      <c r="B2" s="39"/>
      <c r="C2" s="39"/>
      <c r="D2" s="39"/>
      <c r="E2" s="39"/>
      <c r="F2" s="39"/>
    </row>
    <row r="4" spans="1:6" x14ac:dyDescent="0.2">
      <c r="A4" s="15" t="s">
        <v>2002</v>
      </c>
    </row>
    <row r="5" spans="1:6" x14ac:dyDescent="0.2">
      <c r="A5" s="20" t="s">
        <v>2003</v>
      </c>
      <c r="B5" s="21">
        <v>0.18</v>
      </c>
      <c r="F5" s="22" t="s">
        <v>2004</v>
      </c>
    </row>
    <row r="6" spans="1:6" x14ac:dyDescent="0.2">
      <c r="A6" s="20" t="s">
        <v>2005</v>
      </c>
      <c r="B6" s="21">
        <v>0.08</v>
      </c>
      <c r="F6" s="22" t="s">
        <v>2006</v>
      </c>
    </row>
    <row r="7" spans="1:6" x14ac:dyDescent="0.2">
      <c r="A7" s="20" t="s">
        <v>2007</v>
      </c>
      <c r="B7" s="21">
        <v>0.08</v>
      </c>
      <c r="F7" s="22" t="s">
        <v>2008</v>
      </c>
    </row>
    <row r="8" spans="1:6" x14ac:dyDescent="0.2">
      <c r="A8" s="20" t="s">
        <v>2009</v>
      </c>
      <c r="B8" s="23">
        <v>0.11</v>
      </c>
      <c r="F8" s="22" t="s">
        <v>2010</v>
      </c>
    </row>
    <row r="9" spans="1:6" x14ac:dyDescent="0.2">
      <c r="A9" s="20" t="s">
        <v>26</v>
      </c>
      <c r="B9" s="21">
        <v>0.12</v>
      </c>
      <c r="F9" s="22" t="s">
        <v>2011</v>
      </c>
    </row>
    <row r="11" spans="1:6" x14ac:dyDescent="0.2">
      <c r="A11" s="24" t="s">
        <v>2012</v>
      </c>
      <c r="B11" s="24" t="s">
        <v>1987</v>
      </c>
      <c r="C11" s="24" t="s">
        <v>1970</v>
      </c>
      <c r="D11" s="24" t="s">
        <v>2013</v>
      </c>
      <c r="E11" s="24" t="s">
        <v>2014</v>
      </c>
      <c r="F11" s="24" t="s">
        <v>33</v>
      </c>
    </row>
    <row r="12" spans="1:6" x14ac:dyDescent="0.2">
      <c r="A12" s="10" t="s">
        <v>2015</v>
      </c>
      <c r="B12" s="25">
        <v>363.93</v>
      </c>
      <c r="C12" s="25">
        <v>349.39</v>
      </c>
      <c r="D12" s="25">
        <v>458.73</v>
      </c>
      <c r="E12" s="26">
        <f>B12+C12+6*D12</f>
        <v>3465.7</v>
      </c>
    </row>
    <row r="13" spans="1:6" x14ac:dyDescent="0.2">
      <c r="A13" s="10" t="s">
        <v>2016</v>
      </c>
      <c r="B13" s="27">
        <v>253.9</v>
      </c>
      <c r="C13" s="27">
        <v>294.10000000000002</v>
      </c>
      <c r="D13" s="27">
        <v>337.9</v>
      </c>
      <c r="E13" s="28">
        <f>B13+C13+6*D13</f>
        <v>2575.3999999999996</v>
      </c>
    </row>
    <row r="14" spans="1:6" x14ac:dyDescent="0.2">
      <c r="A14" s="10" t="s">
        <v>2017</v>
      </c>
      <c r="B14" s="29">
        <f>ROUND(Tuzatishlar_ijara!$I$46,0)</f>
        <v>9</v>
      </c>
      <c r="C14" s="29">
        <f>ROUND(Tuzatishlar_ijara!$I$32*(1+$B$7),0)</f>
        <v>20</v>
      </c>
      <c r="D14" s="29">
        <f>ROUND(Tuzatishlar_ijara!$I$16,0)</f>
        <v>17</v>
      </c>
    </row>
    <row r="15" spans="1:6" x14ac:dyDescent="0.2">
      <c r="A15" s="10" t="s">
        <v>2018</v>
      </c>
      <c r="B15" s="30">
        <f>B14*B13</f>
        <v>2285.1</v>
      </c>
      <c r="C15" s="30">
        <f>C14*C13</f>
        <v>5882</v>
      </c>
      <c r="D15" s="30">
        <f>D14*D13</f>
        <v>5744.2999999999993</v>
      </c>
      <c r="E15" s="13">
        <f>B15+C15+6*D15</f>
        <v>42632.899999999994</v>
      </c>
    </row>
    <row r="16" spans="1:6" x14ac:dyDescent="0.2">
      <c r="A16" s="10" t="s">
        <v>2019</v>
      </c>
      <c r="B16" s="30">
        <f>B14*B13*12*(1+$B$9)/$B$8/B12</f>
        <v>767.17410690867121</v>
      </c>
      <c r="C16" s="30">
        <f>ROUND(Tuzatishlar_sotuv!$I$32,-1)</f>
        <v>1940</v>
      </c>
      <c r="D16" s="30">
        <f>ROUND(Tuzatishlar_sotuv!$I$14,-1)</f>
        <v>1460</v>
      </c>
    </row>
    <row r="17" spans="1:5" x14ac:dyDescent="0.2">
      <c r="A17" s="10" t="s">
        <v>2020</v>
      </c>
      <c r="B17" s="30">
        <f>MROUND(B16/(1+$B$5),50)</f>
        <v>650</v>
      </c>
      <c r="C17" s="30">
        <f>MROUND(C16/(1+$B$5),50)</f>
        <v>1650</v>
      </c>
      <c r="D17" s="30">
        <f>MROUND(D16/(1+$B$5),50)</f>
        <v>1250</v>
      </c>
    </row>
    <row r="18" spans="1:5" x14ac:dyDescent="0.2">
      <c r="A18" s="10" t="s">
        <v>2021</v>
      </c>
      <c r="B18" s="31" t="str">
        <f>(B17-50)&amp;" – "&amp;(B17+50)</f>
        <v>600 – 700</v>
      </c>
      <c r="C18" s="31" t="str">
        <f>(C17-50)&amp;" – "&amp;(C17+50)</f>
        <v>1600 – 1700</v>
      </c>
      <c r="D18" s="31" t="str">
        <f>(D17-50)&amp;" – "&amp;(D17+50)</f>
        <v>1200 – 1300</v>
      </c>
    </row>
    <row r="19" spans="1:5" x14ac:dyDescent="0.2">
      <c r="A19" s="10" t="s">
        <v>2022</v>
      </c>
      <c r="B19" s="30">
        <f>MROUND(B17/(1-$B$6),50)</f>
        <v>700</v>
      </c>
      <c r="C19" s="30">
        <f>MROUND(C17/(1-$B$6),50)</f>
        <v>1800</v>
      </c>
      <c r="D19" s="30">
        <f>MROUND(D17/(1-$B$6),50)</f>
        <v>1350</v>
      </c>
    </row>
    <row r="20" spans="1:5" x14ac:dyDescent="0.2">
      <c r="A20" s="10" t="s">
        <v>2023</v>
      </c>
      <c r="B20" s="30">
        <f>B17*B12</f>
        <v>236554.5</v>
      </c>
      <c r="C20" s="30">
        <f>C17*C12</f>
        <v>576493.5</v>
      </c>
      <c r="D20" s="30">
        <f>D17*D12</f>
        <v>573412.5</v>
      </c>
      <c r="E20" s="13">
        <f>B20+C20+6*D20</f>
        <v>4253523</v>
      </c>
    </row>
    <row r="21" spans="1:5" x14ac:dyDescent="0.2">
      <c r="A21" s="10" t="s">
        <v>2024</v>
      </c>
      <c r="B21" s="30">
        <f>B19*B12</f>
        <v>254751</v>
      </c>
      <c r="C21" s="30">
        <f>C19*C12</f>
        <v>628902</v>
      </c>
      <c r="D21" s="30">
        <f>D19*D12</f>
        <v>619285.5</v>
      </c>
      <c r="E21" s="13">
        <f>B21+C21+6*D21</f>
        <v>4599366</v>
      </c>
    </row>
    <row r="22" spans="1:5" x14ac:dyDescent="0.2">
      <c r="A22" s="10" t="s">
        <v>2025</v>
      </c>
      <c r="B22" s="30">
        <f>B16*B12</f>
        <v>279197.67272727273</v>
      </c>
      <c r="C22" s="30">
        <f>C16*C12</f>
        <v>677816.6</v>
      </c>
      <c r="D22" s="30">
        <f>D16*D12</f>
        <v>669745.80000000005</v>
      </c>
      <c r="E22" s="13">
        <f>B22+C22+6*D22</f>
        <v>4975489.0727272732</v>
      </c>
    </row>
    <row r="24" spans="1:5" x14ac:dyDescent="0.2">
      <c r="A24" s="15" t="s">
        <v>2026</v>
      </c>
    </row>
    <row r="25" spans="1:5" x14ac:dyDescent="0.2">
      <c r="A25" s="20" t="s">
        <v>2027</v>
      </c>
      <c r="B25" s="32">
        <f>E15*12*0.9+1500*12*0.9</f>
        <v>476635.31999999995</v>
      </c>
    </row>
    <row r="26" spans="1:5" x14ac:dyDescent="0.2">
      <c r="A26" s="20" t="s">
        <v>2028</v>
      </c>
      <c r="B26" s="33">
        <v>0.105</v>
      </c>
    </row>
    <row r="27" spans="1:5" x14ac:dyDescent="0.2">
      <c r="A27" s="20" t="s">
        <v>2029</v>
      </c>
      <c r="B27" s="32">
        <f>B25/B26</f>
        <v>4539384</v>
      </c>
    </row>
    <row r="28" spans="1:5" x14ac:dyDescent="0.2">
      <c r="A28" s="20" t="s">
        <v>2030</v>
      </c>
      <c r="B28" s="32">
        <f>B27*(1+$B$9)</f>
        <v>5084110.08</v>
      </c>
    </row>
    <row r="29" spans="1:5" x14ac:dyDescent="0.2">
      <c r="A29" s="20" t="s">
        <v>2031</v>
      </c>
      <c r="B29" s="32">
        <f>E22</f>
        <v>4975489.0727272732</v>
      </c>
    </row>
    <row r="30" spans="1:5" x14ac:dyDescent="0.2">
      <c r="A30" s="20" t="s">
        <v>2032</v>
      </c>
      <c r="B30" s="34">
        <f>B29/B28-1</f>
        <v>-2.1364802406624306E-2</v>
      </c>
    </row>
    <row r="31" spans="1:5" x14ac:dyDescent="0.2">
      <c r="A31" s="22" t="s">
        <v>2033</v>
      </c>
    </row>
  </sheetData>
  <mergeCells count="1">
    <mergeCell ref="A2:F2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35"/>
  <sheetViews>
    <sheetView workbookViewId="0">
      <pane xSplit="1" ySplit="3" topLeftCell="B4" activePane="bottomRight" state="frozen"/>
      <selection pane="topRight"/>
      <selection pane="bottomLeft"/>
      <selection pane="bottomRight"/>
    </sheetView>
  </sheetViews>
  <sheetFormatPr baseColWidth="10" defaultColWidth="8.83203125" defaultRowHeight="15" x14ac:dyDescent="0.2"/>
  <cols>
    <col min="1" max="2" width="30" customWidth="1"/>
    <col min="3" max="3" width="10" customWidth="1"/>
    <col min="4" max="4" width="14" customWidth="1"/>
    <col min="5" max="6" width="10" customWidth="1"/>
    <col min="7" max="7" width="26" customWidth="1"/>
    <col min="8" max="8" width="18" customWidth="1"/>
    <col min="9" max="9" width="26" customWidth="1"/>
    <col min="10" max="10" width="18" customWidth="1"/>
    <col min="11" max="11" width="34" customWidth="1"/>
    <col min="12" max="13" width="20" customWidth="1"/>
    <col min="14" max="14" width="22" customWidth="1"/>
    <col min="15" max="15" width="40" customWidth="1"/>
  </cols>
  <sheetData>
    <row r="1" spans="1:15" ht="42" customHeight="1" x14ac:dyDescent="0.2">
      <c r="A1" s="38" t="s">
        <v>2034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3" spans="1:15" ht="28" x14ac:dyDescent="0.2">
      <c r="A3" s="4" t="s">
        <v>12</v>
      </c>
      <c r="B3" s="4" t="s">
        <v>13</v>
      </c>
      <c r="C3" s="4" t="s">
        <v>528</v>
      </c>
      <c r="D3" s="4" t="s">
        <v>17</v>
      </c>
      <c r="E3" s="4" t="s">
        <v>2035</v>
      </c>
      <c r="F3" s="4" t="s">
        <v>2036</v>
      </c>
      <c r="G3" s="4" t="s">
        <v>2037</v>
      </c>
      <c r="H3" s="4" t="s">
        <v>2038</v>
      </c>
      <c r="I3" s="4" t="s">
        <v>2039</v>
      </c>
      <c r="J3" s="4" t="s">
        <v>533</v>
      </c>
      <c r="K3" s="4" t="s">
        <v>2040</v>
      </c>
      <c r="L3" s="4" t="s">
        <v>2041</v>
      </c>
      <c r="M3" s="4" t="s">
        <v>2042</v>
      </c>
      <c r="N3" s="4" t="s">
        <v>2043</v>
      </c>
      <c r="O3" s="4" t="s">
        <v>2044</v>
      </c>
    </row>
    <row r="4" spans="1:15" ht="42" x14ac:dyDescent="0.2">
      <c r="A4" s="5" t="s">
        <v>2045</v>
      </c>
      <c r="B4" s="5" t="s">
        <v>2046</v>
      </c>
      <c r="C4" s="5" t="s">
        <v>592</v>
      </c>
      <c r="D4" s="5" t="s">
        <v>39</v>
      </c>
      <c r="E4" s="5" t="s">
        <v>39</v>
      </c>
      <c r="F4" s="5" t="s">
        <v>2047</v>
      </c>
      <c r="G4" s="5" t="s">
        <v>2048</v>
      </c>
      <c r="H4" s="5" t="s">
        <v>2049</v>
      </c>
      <c r="I4" s="5" t="s">
        <v>2050</v>
      </c>
      <c r="J4" s="5" t="s">
        <v>544</v>
      </c>
      <c r="K4" s="5" t="s">
        <v>2051</v>
      </c>
      <c r="L4" s="5" t="s">
        <v>39</v>
      </c>
      <c r="M4" s="5" t="s">
        <v>39</v>
      </c>
      <c r="N4" s="5" t="s">
        <v>39</v>
      </c>
      <c r="O4" s="5" t="s">
        <v>601</v>
      </c>
    </row>
    <row r="5" spans="1:15" ht="42" x14ac:dyDescent="0.2">
      <c r="A5" s="5" t="s">
        <v>2052</v>
      </c>
      <c r="B5" s="5" t="s">
        <v>605</v>
      </c>
      <c r="C5" s="5" t="s">
        <v>592</v>
      </c>
      <c r="D5" s="5" t="s">
        <v>39</v>
      </c>
      <c r="E5" s="5" t="s">
        <v>39</v>
      </c>
      <c r="F5" s="5" t="s">
        <v>2053</v>
      </c>
      <c r="G5" s="5" t="s">
        <v>2054</v>
      </c>
      <c r="H5" s="5" t="s">
        <v>2055</v>
      </c>
      <c r="I5" s="5" t="s">
        <v>2056</v>
      </c>
      <c r="J5" s="5" t="s">
        <v>583</v>
      </c>
      <c r="K5" s="5" t="s">
        <v>2057</v>
      </c>
      <c r="L5" s="5" t="s">
        <v>39</v>
      </c>
      <c r="M5" s="5" t="s">
        <v>39</v>
      </c>
      <c r="N5" s="5" t="s">
        <v>39</v>
      </c>
      <c r="O5" s="5" t="s">
        <v>614</v>
      </c>
    </row>
    <row r="6" spans="1:15" ht="84" x14ac:dyDescent="0.2">
      <c r="A6" s="5" t="s">
        <v>2058</v>
      </c>
      <c r="B6" s="5" t="s">
        <v>2059</v>
      </c>
      <c r="C6" s="5" t="s">
        <v>619</v>
      </c>
      <c r="D6" s="5" t="s">
        <v>2060</v>
      </c>
      <c r="E6" s="5" t="s">
        <v>39</v>
      </c>
      <c r="F6" s="5" t="s">
        <v>2061</v>
      </c>
      <c r="G6" s="5" t="s">
        <v>2062</v>
      </c>
      <c r="H6" s="5" t="s">
        <v>2063</v>
      </c>
      <c r="I6" s="5" t="s">
        <v>2064</v>
      </c>
      <c r="J6" s="5" t="s">
        <v>2065</v>
      </c>
      <c r="K6" s="5" t="s">
        <v>2066</v>
      </c>
      <c r="L6" s="5" t="s">
        <v>39</v>
      </c>
      <c r="M6" s="5" t="s">
        <v>39</v>
      </c>
      <c r="N6" s="5" t="s">
        <v>39</v>
      </c>
      <c r="O6" s="5" t="s">
        <v>2067</v>
      </c>
    </row>
    <row r="7" spans="1:15" ht="84" x14ac:dyDescent="0.2">
      <c r="A7" s="5" t="s">
        <v>2068</v>
      </c>
      <c r="B7" s="5" t="s">
        <v>2069</v>
      </c>
      <c r="C7" s="5" t="s">
        <v>804</v>
      </c>
      <c r="D7" s="5" t="s">
        <v>994</v>
      </c>
      <c r="E7" s="5" t="s">
        <v>2070</v>
      </c>
      <c r="F7" s="5" t="s">
        <v>2061</v>
      </c>
      <c r="G7" s="5" t="s">
        <v>2071</v>
      </c>
      <c r="H7" s="5" t="s">
        <v>2072</v>
      </c>
      <c r="I7" s="5" t="s">
        <v>2073</v>
      </c>
      <c r="J7" s="5" t="s">
        <v>39</v>
      </c>
      <c r="K7" s="5" t="s">
        <v>2074</v>
      </c>
      <c r="L7" s="5" t="s">
        <v>39</v>
      </c>
      <c r="M7" s="5" t="s">
        <v>39</v>
      </c>
      <c r="N7" s="5" t="s">
        <v>2075</v>
      </c>
      <c r="O7" s="5" t="s">
        <v>2076</v>
      </c>
    </row>
    <row r="8" spans="1:15" ht="154" x14ac:dyDescent="0.2">
      <c r="A8" s="5" t="s">
        <v>2077</v>
      </c>
      <c r="B8" s="5" t="s">
        <v>2078</v>
      </c>
      <c r="C8" s="5" t="s">
        <v>2079</v>
      </c>
      <c r="D8" s="5" t="s">
        <v>2080</v>
      </c>
      <c r="E8" s="5" t="s">
        <v>39</v>
      </c>
      <c r="F8" s="5" t="s">
        <v>2081</v>
      </c>
      <c r="G8" s="5" t="s">
        <v>2082</v>
      </c>
      <c r="H8" s="5" t="s">
        <v>39</v>
      </c>
      <c r="I8" s="5" t="s">
        <v>2083</v>
      </c>
      <c r="J8" s="5" t="s">
        <v>2084</v>
      </c>
      <c r="K8" s="5" t="s">
        <v>2085</v>
      </c>
      <c r="L8" s="5" t="s">
        <v>2086</v>
      </c>
      <c r="M8" s="5" t="s">
        <v>39</v>
      </c>
      <c r="N8" s="5" t="s">
        <v>39</v>
      </c>
      <c r="O8" s="5" t="s">
        <v>2087</v>
      </c>
    </row>
    <row r="9" spans="1:15" ht="70" x14ac:dyDescent="0.2">
      <c r="A9" s="5" t="s">
        <v>2088</v>
      </c>
      <c r="B9" s="5" t="s">
        <v>2089</v>
      </c>
      <c r="C9" s="5" t="s">
        <v>719</v>
      </c>
      <c r="D9" s="5" t="s">
        <v>2090</v>
      </c>
      <c r="E9" s="5" t="s">
        <v>39</v>
      </c>
      <c r="F9" s="5" t="s">
        <v>2091</v>
      </c>
      <c r="G9" s="5" t="s">
        <v>2092</v>
      </c>
      <c r="H9" s="5" t="s">
        <v>2093</v>
      </c>
      <c r="I9" s="5" t="s">
        <v>2094</v>
      </c>
      <c r="J9" s="5" t="s">
        <v>2095</v>
      </c>
      <c r="K9" s="5" t="s">
        <v>2096</v>
      </c>
      <c r="L9" s="5" t="s">
        <v>2097</v>
      </c>
      <c r="M9" s="5" t="s">
        <v>39</v>
      </c>
      <c r="N9" s="5" t="s">
        <v>2098</v>
      </c>
      <c r="O9" s="5" t="s">
        <v>2099</v>
      </c>
    </row>
    <row r="10" spans="1:15" ht="126" x14ac:dyDescent="0.2">
      <c r="A10" s="5" t="s">
        <v>2100</v>
      </c>
      <c r="B10" s="5" t="s">
        <v>2101</v>
      </c>
      <c r="C10" s="5" t="s">
        <v>619</v>
      </c>
      <c r="D10" s="5" t="s">
        <v>39</v>
      </c>
      <c r="E10" s="5" t="s">
        <v>39</v>
      </c>
      <c r="F10" s="5" t="s">
        <v>2102</v>
      </c>
      <c r="G10" s="5" t="s">
        <v>39</v>
      </c>
      <c r="H10" s="5" t="s">
        <v>39</v>
      </c>
      <c r="I10" s="5" t="s">
        <v>39</v>
      </c>
      <c r="J10" s="5" t="s">
        <v>2103</v>
      </c>
      <c r="K10" s="5" t="s">
        <v>2104</v>
      </c>
      <c r="L10" s="5" t="s">
        <v>39</v>
      </c>
      <c r="M10" s="5" t="s">
        <v>39</v>
      </c>
      <c r="N10" s="5" t="s">
        <v>2105</v>
      </c>
      <c r="O10" s="5" t="s">
        <v>2106</v>
      </c>
    </row>
    <row r="11" spans="1:15" ht="98" x14ac:dyDescent="0.2">
      <c r="A11" s="5" t="s">
        <v>2107</v>
      </c>
      <c r="B11" s="5" t="s">
        <v>2108</v>
      </c>
      <c r="C11" s="5" t="s">
        <v>804</v>
      </c>
      <c r="D11" s="5" t="s">
        <v>39</v>
      </c>
      <c r="E11" s="5" t="s">
        <v>39</v>
      </c>
      <c r="F11" s="5" t="s">
        <v>103</v>
      </c>
      <c r="G11" s="5" t="s">
        <v>2109</v>
      </c>
      <c r="H11" s="5" t="s">
        <v>2110</v>
      </c>
      <c r="I11" s="5" t="s">
        <v>2111</v>
      </c>
      <c r="J11" s="5" t="s">
        <v>839</v>
      </c>
      <c r="K11" s="5" t="s">
        <v>39</v>
      </c>
      <c r="L11" s="5" t="s">
        <v>39</v>
      </c>
      <c r="M11" s="5" t="s">
        <v>39</v>
      </c>
      <c r="N11" s="5" t="s">
        <v>39</v>
      </c>
      <c r="O11" s="5" t="s">
        <v>2112</v>
      </c>
    </row>
    <row r="12" spans="1:15" ht="28" x14ac:dyDescent="0.2">
      <c r="A12" s="5" t="s">
        <v>2113</v>
      </c>
      <c r="B12" s="5" t="s">
        <v>2114</v>
      </c>
      <c r="C12" s="5" t="s">
        <v>647</v>
      </c>
      <c r="D12" s="5" t="s">
        <v>649</v>
      </c>
      <c r="E12" s="5" t="s">
        <v>39</v>
      </c>
      <c r="F12" s="5" t="s">
        <v>2115</v>
      </c>
      <c r="G12" s="5" t="s">
        <v>2116</v>
      </c>
      <c r="H12" s="5" t="s">
        <v>2117</v>
      </c>
      <c r="I12" s="5" t="s">
        <v>2118</v>
      </c>
      <c r="J12" s="5" t="s">
        <v>583</v>
      </c>
      <c r="K12" s="5" t="s">
        <v>2119</v>
      </c>
      <c r="L12" s="5" t="s">
        <v>39</v>
      </c>
      <c r="M12" s="5" t="s">
        <v>39</v>
      </c>
      <c r="N12" s="5" t="s">
        <v>39</v>
      </c>
      <c r="O12" s="5" t="s">
        <v>657</v>
      </c>
    </row>
    <row r="13" spans="1:15" ht="98" x14ac:dyDescent="0.2">
      <c r="A13" s="5" t="s">
        <v>2120</v>
      </c>
      <c r="B13" s="5" t="s">
        <v>673</v>
      </c>
      <c r="C13" s="5" t="s">
        <v>647</v>
      </c>
      <c r="D13" s="5" t="s">
        <v>39</v>
      </c>
      <c r="E13" s="5" t="s">
        <v>39</v>
      </c>
      <c r="F13" s="5" t="s">
        <v>2047</v>
      </c>
      <c r="G13" s="5" t="s">
        <v>2121</v>
      </c>
      <c r="H13" s="5" t="s">
        <v>2122</v>
      </c>
      <c r="I13" s="5" t="s">
        <v>2123</v>
      </c>
      <c r="J13" s="5" t="s">
        <v>583</v>
      </c>
      <c r="K13" s="5" t="s">
        <v>39</v>
      </c>
      <c r="L13" s="5" t="s">
        <v>39</v>
      </c>
      <c r="M13" s="5" t="s">
        <v>39</v>
      </c>
      <c r="N13" s="5" t="s">
        <v>39</v>
      </c>
      <c r="O13" s="5" t="s">
        <v>2124</v>
      </c>
    </row>
    <row r="14" spans="1:15" ht="84" x14ac:dyDescent="0.2">
      <c r="A14" s="5" t="s">
        <v>2125</v>
      </c>
      <c r="B14" s="5" t="s">
        <v>2126</v>
      </c>
      <c r="C14" s="5" t="s">
        <v>633</v>
      </c>
      <c r="D14" s="5" t="s">
        <v>39</v>
      </c>
      <c r="E14" s="5" t="s">
        <v>39</v>
      </c>
      <c r="F14" s="5" t="s">
        <v>2127</v>
      </c>
      <c r="G14" s="5" t="s">
        <v>2128</v>
      </c>
      <c r="H14" s="5" t="s">
        <v>39</v>
      </c>
      <c r="I14" s="5" t="s">
        <v>2129</v>
      </c>
      <c r="J14" s="5" t="s">
        <v>2130</v>
      </c>
      <c r="K14" s="5" t="s">
        <v>2131</v>
      </c>
      <c r="L14" s="5" t="s">
        <v>39</v>
      </c>
      <c r="M14" s="5" t="s">
        <v>2132</v>
      </c>
      <c r="N14" s="5" t="s">
        <v>39</v>
      </c>
      <c r="O14" s="5" t="s">
        <v>2133</v>
      </c>
    </row>
    <row r="15" spans="1:15" ht="42" x14ac:dyDescent="0.2">
      <c r="A15" s="5" t="s">
        <v>2134</v>
      </c>
      <c r="B15" s="5" t="s">
        <v>2135</v>
      </c>
      <c r="C15" s="5" t="s">
        <v>804</v>
      </c>
      <c r="D15" s="5" t="s">
        <v>39</v>
      </c>
      <c r="E15" s="5" t="s">
        <v>39</v>
      </c>
      <c r="F15" s="5" t="s">
        <v>542</v>
      </c>
      <c r="G15" s="5" t="s">
        <v>2136</v>
      </c>
      <c r="H15" s="5" t="s">
        <v>2137</v>
      </c>
      <c r="I15" s="5" t="s">
        <v>2138</v>
      </c>
      <c r="J15" s="5" t="s">
        <v>2139</v>
      </c>
      <c r="K15" s="5" t="s">
        <v>2140</v>
      </c>
      <c r="L15" s="5" t="s">
        <v>39</v>
      </c>
      <c r="M15" s="5" t="s">
        <v>2141</v>
      </c>
      <c r="N15" s="5" t="s">
        <v>39</v>
      </c>
      <c r="O15" s="5" t="s">
        <v>813</v>
      </c>
    </row>
    <row r="16" spans="1:15" ht="28" x14ac:dyDescent="0.2">
      <c r="A16" s="5" t="s">
        <v>2142</v>
      </c>
      <c r="B16" s="5" t="s">
        <v>2143</v>
      </c>
      <c r="C16" s="5" t="s">
        <v>731</v>
      </c>
      <c r="D16" s="5" t="s">
        <v>207</v>
      </c>
      <c r="E16" s="5" t="s">
        <v>2144</v>
      </c>
      <c r="F16" s="5" t="s">
        <v>2145</v>
      </c>
      <c r="G16" s="5" t="s">
        <v>2146</v>
      </c>
      <c r="H16" s="5" t="s">
        <v>2147</v>
      </c>
      <c r="I16" s="5" t="s">
        <v>2148</v>
      </c>
      <c r="J16" s="5" t="s">
        <v>1007</v>
      </c>
      <c r="K16" s="5" t="s">
        <v>2149</v>
      </c>
      <c r="L16" s="5" t="s">
        <v>39</v>
      </c>
      <c r="M16" s="5" t="s">
        <v>39</v>
      </c>
      <c r="N16" s="5" t="s">
        <v>39</v>
      </c>
      <c r="O16" s="5" t="s">
        <v>1009</v>
      </c>
    </row>
    <row r="17" spans="1:15" ht="56" x14ac:dyDescent="0.2">
      <c r="A17" s="5" t="s">
        <v>2150</v>
      </c>
      <c r="B17" s="5" t="s">
        <v>2151</v>
      </c>
      <c r="C17" s="5" t="s">
        <v>870</v>
      </c>
      <c r="D17" s="5" t="s">
        <v>2152</v>
      </c>
      <c r="E17" s="5" t="s">
        <v>2153</v>
      </c>
      <c r="F17" s="5" t="s">
        <v>2154</v>
      </c>
      <c r="G17" s="5" t="s">
        <v>2155</v>
      </c>
      <c r="H17" s="5" t="s">
        <v>2156</v>
      </c>
      <c r="I17" s="5" t="s">
        <v>2157</v>
      </c>
      <c r="J17" s="5" t="s">
        <v>1007</v>
      </c>
      <c r="K17" s="5" t="s">
        <v>2158</v>
      </c>
      <c r="L17" s="5" t="s">
        <v>39</v>
      </c>
      <c r="M17" s="5" t="s">
        <v>39</v>
      </c>
      <c r="N17" s="5" t="s">
        <v>39</v>
      </c>
      <c r="O17" s="5" t="s">
        <v>2159</v>
      </c>
    </row>
    <row r="18" spans="1:15" ht="70" x14ac:dyDescent="0.2">
      <c r="A18" s="5" t="s">
        <v>2160</v>
      </c>
      <c r="B18" s="5" t="s">
        <v>2161</v>
      </c>
      <c r="C18" s="5" t="s">
        <v>2162</v>
      </c>
      <c r="D18" s="5" t="s">
        <v>39</v>
      </c>
      <c r="E18" s="5" t="s">
        <v>39</v>
      </c>
      <c r="F18" s="5" t="s">
        <v>2163</v>
      </c>
      <c r="G18" s="5" t="s">
        <v>2164</v>
      </c>
      <c r="H18" s="5" t="s">
        <v>2165</v>
      </c>
      <c r="I18" s="5" t="s">
        <v>2166</v>
      </c>
      <c r="J18" s="5" t="s">
        <v>2167</v>
      </c>
      <c r="K18" s="5" t="s">
        <v>2168</v>
      </c>
      <c r="L18" s="5" t="s">
        <v>39</v>
      </c>
      <c r="M18" s="5" t="s">
        <v>39</v>
      </c>
      <c r="N18" s="5" t="s">
        <v>39</v>
      </c>
      <c r="O18" s="5" t="s">
        <v>2169</v>
      </c>
    </row>
    <row r="19" spans="1:15" ht="98" x14ac:dyDescent="0.2">
      <c r="A19" s="5" t="s">
        <v>2170</v>
      </c>
      <c r="B19" s="5" t="s">
        <v>2171</v>
      </c>
      <c r="C19" s="5" t="s">
        <v>870</v>
      </c>
      <c r="D19" s="5" t="s">
        <v>2172</v>
      </c>
      <c r="E19" s="5" t="s">
        <v>2153</v>
      </c>
      <c r="F19" s="5" t="s">
        <v>2173</v>
      </c>
      <c r="G19" s="5" t="s">
        <v>2174</v>
      </c>
      <c r="H19" s="5" t="s">
        <v>2175</v>
      </c>
      <c r="I19" s="5" t="s">
        <v>2176</v>
      </c>
      <c r="J19" s="5" t="s">
        <v>2177</v>
      </c>
      <c r="K19" s="5" t="s">
        <v>2178</v>
      </c>
      <c r="L19" s="5" t="s">
        <v>2179</v>
      </c>
      <c r="M19" s="5" t="s">
        <v>39</v>
      </c>
      <c r="N19" s="5" t="s">
        <v>39</v>
      </c>
      <c r="O19" s="5" t="s">
        <v>2180</v>
      </c>
    </row>
    <row r="20" spans="1:15" ht="28" x14ac:dyDescent="0.2">
      <c r="A20" s="5" t="s">
        <v>2181</v>
      </c>
      <c r="B20" s="5" t="s">
        <v>2182</v>
      </c>
      <c r="C20" s="5" t="s">
        <v>818</v>
      </c>
      <c r="D20" s="5" t="s">
        <v>1112</v>
      </c>
      <c r="E20" s="5" t="s">
        <v>2183</v>
      </c>
      <c r="F20" s="5" t="s">
        <v>2047</v>
      </c>
      <c r="G20" s="5" t="s">
        <v>2184</v>
      </c>
      <c r="H20" s="5" t="s">
        <v>2147</v>
      </c>
      <c r="I20" s="5" t="s">
        <v>2185</v>
      </c>
      <c r="J20" s="5" t="s">
        <v>39</v>
      </c>
      <c r="K20" s="5" t="s">
        <v>2186</v>
      </c>
      <c r="L20" s="5" t="s">
        <v>39</v>
      </c>
      <c r="M20" s="5" t="s">
        <v>39</v>
      </c>
      <c r="N20" s="5" t="s">
        <v>39</v>
      </c>
      <c r="O20" s="5" t="s">
        <v>1117</v>
      </c>
    </row>
    <row r="21" spans="1:15" ht="42" x14ac:dyDescent="0.2">
      <c r="A21" s="5" t="s">
        <v>2187</v>
      </c>
      <c r="B21" s="5" t="s">
        <v>2188</v>
      </c>
      <c r="C21" s="5" t="s">
        <v>1122</v>
      </c>
      <c r="D21" s="5" t="s">
        <v>1112</v>
      </c>
      <c r="E21" s="5" t="s">
        <v>2189</v>
      </c>
      <c r="F21" s="5" t="s">
        <v>2190</v>
      </c>
      <c r="G21" s="5" t="s">
        <v>2191</v>
      </c>
      <c r="H21" s="5" t="s">
        <v>2156</v>
      </c>
      <c r="I21" s="5" t="s">
        <v>2192</v>
      </c>
      <c r="J21" s="5" t="s">
        <v>2193</v>
      </c>
      <c r="K21" s="5" t="s">
        <v>2194</v>
      </c>
      <c r="L21" s="5" t="s">
        <v>39</v>
      </c>
      <c r="M21" s="5" t="s">
        <v>39</v>
      </c>
      <c r="N21" s="5" t="s">
        <v>39</v>
      </c>
      <c r="O21" s="5" t="s">
        <v>2195</v>
      </c>
    </row>
    <row r="22" spans="1:15" ht="28" x14ac:dyDescent="0.2">
      <c r="A22" s="5" t="s">
        <v>2196</v>
      </c>
      <c r="B22" s="5" t="s">
        <v>2197</v>
      </c>
      <c r="C22" s="5" t="s">
        <v>1132</v>
      </c>
      <c r="D22" s="5" t="s">
        <v>1133</v>
      </c>
      <c r="E22" s="5" t="s">
        <v>2189</v>
      </c>
      <c r="F22" s="5" t="s">
        <v>2198</v>
      </c>
      <c r="G22" s="5" t="s">
        <v>2199</v>
      </c>
      <c r="H22" s="5" t="s">
        <v>2147</v>
      </c>
      <c r="I22" s="5" t="s">
        <v>2200</v>
      </c>
      <c r="J22" s="5" t="s">
        <v>39</v>
      </c>
      <c r="K22" s="5" t="s">
        <v>2201</v>
      </c>
      <c r="L22" s="5" t="s">
        <v>39</v>
      </c>
      <c r="M22" s="5" t="s">
        <v>39</v>
      </c>
      <c r="N22" s="5" t="s">
        <v>2202</v>
      </c>
      <c r="O22" s="5" t="s">
        <v>2203</v>
      </c>
    </row>
    <row r="23" spans="1:15" x14ac:dyDescent="0.2">
      <c r="A23" s="5" t="s">
        <v>2204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</row>
    <row r="24" spans="1:15" x14ac:dyDescent="0.2">
      <c r="A24" s="5" t="s">
        <v>2204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</row>
    <row r="25" spans="1:15" x14ac:dyDescent="0.2">
      <c r="A25" s="5" t="s">
        <v>2204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</row>
    <row r="26" spans="1:15" x14ac:dyDescent="0.2">
      <c r="A26" s="5" t="s">
        <v>2204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</row>
    <row r="27" spans="1:15" x14ac:dyDescent="0.2">
      <c r="A27" s="5" t="s">
        <v>2204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</row>
    <row r="28" spans="1:15" x14ac:dyDescent="0.2">
      <c r="A28" s="5" t="s">
        <v>2204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</row>
    <row r="29" spans="1:15" x14ac:dyDescent="0.2">
      <c r="A29" s="5" t="s">
        <v>2204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</row>
    <row r="30" spans="1:15" x14ac:dyDescent="0.2">
      <c r="A30" s="5" t="s">
        <v>2204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</row>
    <row r="31" spans="1:15" x14ac:dyDescent="0.2">
      <c r="A31" s="5" t="s">
        <v>2204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</row>
    <row r="32" spans="1:15" x14ac:dyDescent="0.2">
      <c r="A32" s="5" t="s">
        <v>2204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</row>
    <row r="33" spans="1:15" x14ac:dyDescent="0.2">
      <c r="A33" s="5" t="s">
        <v>2204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</row>
    <row r="34" spans="1:15" x14ac:dyDescent="0.2">
      <c r="A34" s="5" t="s">
        <v>2204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</row>
    <row r="35" spans="1:15" x14ac:dyDescent="0.2">
      <c r="A35" s="5" t="s">
        <v>2204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</row>
  </sheetData>
  <mergeCells count="1">
    <mergeCell ref="A1:L1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54"/>
  <sheetViews>
    <sheetView workbookViewId="0">
      <pane xSplit="1" ySplit="3" topLeftCell="B4" activePane="bottomRight" state="frozen"/>
      <selection pane="topRight"/>
      <selection pane="bottomLeft"/>
      <selection pane="bottomRight"/>
    </sheetView>
  </sheetViews>
  <sheetFormatPr baseColWidth="10" defaultColWidth="8.83203125" defaultRowHeight="15" x14ac:dyDescent="0.2"/>
  <cols>
    <col min="1" max="1" width="7" customWidth="1"/>
    <col min="2" max="2" width="6" customWidth="1"/>
    <col min="3" max="3" width="40" customWidth="1"/>
    <col min="4" max="4" width="34" customWidth="1"/>
    <col min="5" max="5" width="14" customWidth="1"/>
    <col min="6" max="6" width="10" customWidth="1"/>
    <col min="7" max="7" width="20" customWidth="1"/>
    <col min="8" max="8" width="14" customWidth="1"/>
    <col min="9" max="9" width="10" customWidth="1"/>
    <col min="10" max="10" width="16" customWidth="1"/>
    <col min="11" max="11" width="10" customWidth="1"/>
    <col min="12" max="12" width="34" customWidth="1"/>
  </cols>
  <sheetData>
    <row r="1" spans="1:12" ht="42" customHeight="1" x14ac:dyDescent="0.2">
      <c r="A1" s="38" t="s">
        <v>2205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3" spans="1:12" ht="56" x14ac:dyDescent="0.2">
      <c r="A3" s="4" t="s">
        <v>1611</v>
      </c>
      <c r="B3" s="4" t="s">
        <v>11</v>
      </c>
      <c r="C3" s="4" t="s">
        <v>1613</v>
      </c>
      <c r="D3" s="4" t="s">
        <v>31</v>
      </c>
      <c r="E3" s="4" t="s">
        <v>2206</v>
      </c>
      <c r="F3" s="4" t="s">
        <v>2207</v>
      </c>
      <c r="G3" s="4" t="s">
        <v>2208</v>
      </c>
      <c r="H3" s="4" t="s">
        <v>2209</v>
      </c>
      <c r="I3" s="4" t="s">
        <v>2210</v>
      </c>
      <c r="J3" s="4" t="s">
        <v>2211</v>
      </c>
      <c r="K3" s="4" t="s">
        <v>2212</v>
      </c>
      <c r="L3" s="4" t="s">
        <v>2213</v>
      </c>
    </row>
    <row r="4" spans="1:12" ht="28" x14ac:dyDescent="0.2">
      <c r="A4" s="5" t="s">
        <v>1616</v>
      </c>
      <c r="B4" s="5" t="s">
        <v>76</v>
      </c>
      <c r="C4" s="5" t="s">
        <v>77</v>
      </c>
      <c r="D4" s="6" t="s">
        <v>84</v>
      </c>
      <c r="E4" s="5" t="s">
        <v>2214</v>
      </c>
      <c r="F4" s="5">
        <v>1715</v>
      </c>
      <c r="G4" s="5" t="s">
        <v>82</v>
      </c>
      <c r="H4" s="35"/>
      <c r="I4" s="35"/>
      <c r="J4" s="35"/>
      <c r="K4" s="35"/>
      <c r="L4" s="5"/>
    </row>
    <row r="5" spans="1:12" ht="42" x14ac:dyDescent="0.2">
      <c r="A5" s="5" t="s">
        <v>1616</v>
      </c>
      <c r="B5" s="5" t="s">
        <v>34</v>
      </c>
      <c r="C5" s="5" t="s">
        <v>35</v>
      </c>
      <c r="D5" s="6" t="s">
        <v>48</v>
      </c>
      <c r="E5" s="5" t="s">
        <v>2214</v>
      </c>
      <c r="F5" s="5">
        <v>1800</v>
      </c>
      <c r="G5" s="5" t="s">
        <v>46</v>
      </c>
      <c r="H5" s="35"/>
      <c r="I5" s="35"/>
      <c r="J5" s="35"/>
      <c r="K5" s="35"/>
      <c r="L5" s="5"/>
    </row>
    <row r="6" spans="1:12" ht="28" x14ac:dyDescent="0.2">
      <c r="A6" s="5" t="s">
        <v>1616</v>
      </c>
      <c r="B6" s="5" t="s">
        <v>51</v>
      </c>
      <c r="C6" s="5" t="s">
        <v>52</v>
      </c>
      <c r="D6" s="6" t="s">
        <v>61</v>
      </c>
      <c r="E6" s="5" t="s">
        <v>2214</v>
      </c>
      <c r="F6" s="5">
        <v>1393.6</v>
      </c>
      <c r="G6" s="5" t="s">
        <v>59</v>
      </c>
      <c r="H6" s="35"/>
      <c r="I6" s="35"/>
      <c r="J6" s="35"/>
      <c r="K6" s="35"/>
      <c r="L6" s="5"/>
    </row>
    <row r="7" spans="1:12" ht="56" x14ac:dyDescent="0.2">
      <c r="A7" s="5" t="s">
        <v>1616</v>
      </c>
      <c r="B7" s="5" t="s">
        <v>63</v>
      </c>
      <c r="C7" s="5" t="s">
        <v>64</v>
      </c>
      <c r="D7" s="6" t="s">
        <v>74</v>
      </c>
      <c r="E7" s="5" t="s">
        <v>2214</v>
      </c>
      <c r="F7" s="5">
        <v>1600</v>
      </c>
      <c r="G7" s="5" t="s">
        <v>72</v>
      </c>
      <c r="H7" s="35"/>
      <c r="I7" s="35"/>
      <c r="J7" s="35"/>
      <c r="K7" s="35"/>
      <c r="L7" s="5"/>
    </row>
    <row r="8" spans="1:12" ht="42" x14ac:dyDescent="0.2">
      <c r="A8" s="5" t="s">
        <v>1616</v>
      </c>
      <c r="B8" s="5" t="s">
        <v>218</v>
      </c>
      <c r="C8" s="5" t="s">
        <v>219</v>
      </c>
      <c r="D8" s="6" t="s">
        <v>228</v>
      </c>
      <c r="E8" s="5" t="s">
        <v>2214</v>
      </c>
      <c r="F8" s="5">
        <v>1595</v>
      </c>
      <c r="G8" s="5" t="s">
        <v>106</v>
      </c>
      <c r="H8" s="35"/>
      <c r="I8" s="35"/>
      <c r="J8" s="35"/>
      <c r="K8" s="35"/>
      <c r="L8" s="5"/>
    </row>
    <row r="9" spans="1:12" ht="42" x14ac:dyDescent="0.2">
      <c r="A9" s="5" t="s">
        <v>1616</v>
      </c>
      <c r="B9" s="5" t="s">
        <v>86</v>
      </c>
      <c r="C9" s="5" t="s">
        <v>87</v>
      </c>
      <c r="D9" s="6" t="s">
        <v>97</v>
      </c>
      <c r="E9" s="5" t="s">
        <v>2214</v>
      </c>
      <c r="F9" s="5">
        <v>2400</v>
      </c>
      <c r="G9" s="5" t="s">
        <v>95</v>
      </c>
      <c r="H9" s="35"/>
      <c r="I9" s="35"/>
      <c r="J9" s="35"/>
      <c r="K9" s="35"/>
      <c r="L9" s="5"/>
    </row>
    <row r="10" spans="1:12" ht="42" x14ac:dyDescent="0.2">
      <c r="A10" s="5" t="s">
        <v>1616</v>
      </c>
      <c r="B10" s="5" t="s">
        <v>261</v>
      </c>
      <c r="C10" s="5" t="s">
        <v>262</v>
      </c>
      <c r="D10" s="6" t="s">
        <v>269</v>
      </c>
      <c r="E10" s="5" t="s">
        <v>2214</v>
      </c>
      <c r="F10" s="5">
        <v>1713</v>
      </c>
      <c r="G10" s="5" t="s">
        <v>267</v>
      </c>
      <c r="H10" s="35"/>
      <c r="I10" s="35"/>
      <c r="J10" s="35"/>
      <c r="K10" s="35"/>
      <c r="L10" s="5"/>
    </row>
    <row r="11" spans="1:12" ht="28" x14ac:dyDescent="0.2">
      <c r="A11" s="5" t="s">
        <v>1616</v>
      </c>
      <c r="B11" s="5" t="s">
        <v>192</v>
      </c>
      <c r="C11" s="5" t="s">
        <v>193</v>
      </c>
      <c r="D11" s="6" t="s">
        <v>201</v>
      </c>
      <c r="E11" s="5" t="s">
        <v>2214</v>
      </c>
      <c r="F11" s="5">
        <v>850</v>
      </c>
      <c r="G11" s="5" t="s">
        <v>95</v>
      </c>
      <c r="H11" s="35"/>
      <c r="I11" s="35"/>
      <c r="J11" s="35"/>
      <c r="K11" s="35"/>
      <c r="L11" s="5"/>
    </row>
    <row r="12" spans="1:12" ht="28" x14ac:dyDescent="0.2">
      <c r="A12" s="5" t="s">
        <v>1616</v>
      </c>
      <c r="B12" s="5" t="s">
        <v>359</v>
      </c>
      <c r="C12" s="5" t="s">
        <v>360</v>
      </c>
      <c r="D12" s="6" t="s">
        <v>369</v>
      </c>
      <c r="E12" s="5" t="s">
        <v>2214</v>
      </c>
      <c r="F12" s="5">
        <v>1769</v>
      </c>
      <c r="G12" s="5" t="s">
        <v>367</v>
      </c>
      <c r="H12" s="35"/>
      <c r="I12" s="35"/>
      <c r="J12" s="35"/>
      <c r="K12" s="35"/>
      <c r="L12" s="5"/>
    </row>
    <row r="13" spans="1:12" ht="42" x14ac:dyDescent="0.2">
      <c r="A13" s="5" t="s">
        <v>1616</v>
      </c>
      <c r="B13" s="5" t="s">
        <v>482</v>
      </c>
      <c r="C13" s="5" t="s">
        <v>483</v>
      </c>
      <c r="D13" s="6" t="s">
        <v>488</v>
      </c>
      <c r="E13" s="5" t="s">
        <v>2214</v>
      </c>
      <c r="F13" s="5">
        <v>2021</v>
      </c>
      <c r="G13" s="5" t="s">
        <v>140</v>
      </c>
      <c r="H13" s="35"/>
      <c r="I13" s="35"/>
      <c r="J13" s="35"/>
      <c r="K13" s="35"/>
      <c r="L13" s="5"/>
    </row>
    <row r="14" spans="1:12" ht="28" x14ac:dyDescent="0.2">
      <c r="A14" s="5" t="s">
        <v>1616</v>
      </c>
      <c r="B14" s="5" t="s">
        <v>392</v>
      </c>
      <c r="C14" s="5" t="s">
        <v>393</v>
      </c>
      <c r="D14" s="6" t="s">
        <v>401</v>
      </c>
      <c r="E14" s="5" t="s">
        <v>2214</v>
      </c>
      <c r="F14" s="5">
        <v>2500</v>
      </c>
      <c r="G14" s="5" t="s">
        <v>399</v>
      </c>
      <c r="H14" s="35"/>
      <c r="I14" s="35"/>
      <c r="J14" s="35"/>
      <c r="K14" s="35"/>
      <c r="L14" s="5"/>
    </row>
    <row r="15" spans="1:12" ht="28" x14ac:dyDescent="0.2">
      <c r="A15" s="5" t="s">
        <v>1616</v>
      </c>
      <c r="B15" s="5" t="s">
        <v>403</v>
      </c>
      <c r="C15" s="5" t="s">
        <v>404</v>
      </c>
      <c r="D15" s="6" t="s">
        <v>412</v>
      </c>
      <c r="E15" s="5" t="s">
        <v>2214</v>
      </c>
      <c r="F15" s="5">
        <v>2500</v>
      </c>
      <c r="G15" s="5" t="s">
        <v>410</v>
      </c>
      <c r="H15" s="35"/>
      <c r="I15" s="35"/>
      <c r="J15" s="35"/>
      <c r="K15" s="35"/>
      <c r="L15" s="5"/>
    </row>
    <row r="16" spans="1:12" ht="28" x14ac:dyDescent="0.2">
      <c r="A16" s="5" t="s">
        <v>1616</v>
      </c>
      <c r="B16" s="5" t="s">
        <v>414</v>
      </c>
      <c r="C16" s="5" t="s">
        <v>415</v>
      </c>
      <c r="D16" s="6" t="s">
        <v>422</v>
      </c>
      <c r="E16" s="5" t="s">
        <v>2214</v>
      </c>
      <c r="F16" s="5">
        <v>4000</v>
      </c>
      <c r="G16" s="5" t="s">
        <v>420</v>
      </c>
      <c r="H16" s="35"/>
      <c r="I16" s="35"/>
      <c r="J16" s="35"/>
      <c r="K16" s="35"/>
      <c r="L16" s="5"/>
    </row>
    <row r="17" spans="1:12" ht="56" x14ac:dyDescent="0.2">
      <c r="A17" s="5" t="s">
        <v>1616</v>
      </c>
      <c r="B17" s="5" t="s">
        <v>434</v>
      </c>
      <c r="C17" s="5" t="s">
        <v>435</v>
      </c>
      <c r="D17" s="6" t="s">
        <v>442</v>
      </c>
      <c r="E17" s="5" t="s">
        <v>2214</v>
      </c>
      <c r="F17" s="5">
        <v>3500</v>
      </c>
      <c r="G17" s="5" t="s">
        <v>95</v>
      </c>
      <c r="H17" s="35"/>
      <c r="I17" s="35"/>
      <c r="J17" s="35"/>
      <c r="K17" s="35"/>
      <c r="L17" s="5"/>
    </row>
    <row r="18" spans="1:12" ht="42" x14ac:dyDescent="0.2">
      <c r="A18" s="5" t="s">
        <v>1616</v>
      </c>
      <c r="B18" s="5" t="s">
        <v>455</v>
      </c>
      <c r="C18" s="5" t="s">
        <v>456</v>
      </c>
      <c r="D18" s="6" t="s">
        <v>462</v>
      </c>
      <c r="E18" s="5" t="s">
        <v>2214</v>
      </c>
      <c r="F18" s="5">
        <v>2200</v>
      </c>
      <c r="G18" s="5" t="s">
        <v>451</v>
      </c>
      <c r="H18" s="35"/>
      <c r="I18" s="35"/>
      <c r="J18" s="35"/>
      <c r="K18" s="35"/>
      <c r="L18" s="5"/>
    </row>
    <row r="19" spans="1:12" ht="42" x14ac:dyDescent="0.2">
      <c r="A19" s="5" t="s">
        <v>1616</v>
      </c>
      <c r="B19" s="5" t="s">
        <v>464</v>
      </c>
      <c r="C19" s="5" t="s">
        <v>465</v>
      </c>
      <c r="D19" s="6" t="s">
        <v>472</v>
      </c>
      <c r="E19" s="5" t="s">
        <v>2214</v>
      </c>
      <c r="F19" s="5">
        <v>2207</v>
      </c>
      <c r="G19" s="5" t="s">
        <v>106</v>
      </c>
      <c r="H19" s="35"/>
      <c r="I19" s="35"/>
      <c r="J19" s="35"/>
      <c r="K19" s="35"/>
      <c r="L19" s="5"/>
    </row>
    <row r="20" spans="1:12" ht="56" x14ac:dyDescent="0.2">
      <c r="A20" s="5" t="s">
        <v>1616</v>
      </c>
      <c r="B20" s="5" t="s">
        <v>474</v>
      </c>
      <c r="C20" s="5" t="s">
        <v>475</v>
      </c>
      <c r="D20" s="6" t="s">
        <v>480</v>
      </c>
      <c r="E20" s="5" t="s">
        <v>2214</v>
      </c>
      <c r="F20" s="5">
        <v>2344</v>
      </c>
      <c r="G20" s="5" t="s">
        <v>95</v>
      </c>
      <c r="H20" s="35"/>
      <c r="I20" s="35"/>
      <c r="J20" s="35"/>
      <c r="K20" s="35"/>
      <c r="L20" s="5"/>
    </row>
    <row r="21" spans="1:12" ht="42" x14ac:dyDescent="0.2">
      <c r="A21" s="5" t="s">
        <v>1616</v>
      </c>
      <c r="B21" s="5" t="s">
        <v>444</v>
      </c>
      <c r="C21" s="5" t="s">
        <v>445</v>
      </c>
      <c r="D21" s="6" t="s">
        <v>453</v>
      </c>
      <c r="E21" s="5" t="s">
        <v>2214</v>
      </c>
      <c r="F21" s="5">
        <v>1933</v>
      </c>
      <c r="G21" s="5" t="s">
        <v>451</v>
      </c>
      <c r="H21" s="35"/>
      <c r="I21" s="35"/>
      <c r="J21" s="35"/>
      <c r="K21" s="35"/>
      <c r="L21" s="5"/>
    </row>
    <row r="22" spans="1:12" ht="42" x14ac:dyDescent="0.2">
      <c r="A22" s="5" t="s">
        <v>1711</v>
      </c>
      <c r="B22" s="5" t="s">
        <v>562</v>
      </c>
      <c r="C22" s="5" t="s">
        <v>563</v>
      </c>
      <c r="D22" s="6" t="s">
        <v>573</v>
      </c>
      <c r="E22" s="5" t="s">
        <v>2214</v>
      </c>
      <c r="F22" s="5">
        <v>15</v>
      </c>
      <c r="G22" s="5" t="s">
        <v>571</v>
      </c>
      <c r="H22" s="35"/>
      <c r="I22" s="35"/>
      <c r="J22" s="35"/>
      <c r="K22" s="35"/>
      <c r="L22" s="5"/>
    </row>
    <row r="23" spans="1:12" ht="56" x14ac:dyDescent="0.2">
      <c r="A23" s="5" t="s">
        <v>1711</v>
      </c>
      <c r="B23" s="5" t="s">
        <v>575</v>
      </c>
      <c r="C23" s="5" t="s">
        <v>576</v>
      </c>
      <c r="D23" s="6" t="s">
        <v>587</v>
      </c>
      <c r="E23" s="5" t="s">
        <v>2214</v>
      </c>
      <c r="F23" s="5">
        <v>12</v>
      </c>
      <c r="G23" s="5" t="s">
        <v>585</v>
      </c>
      <c r="H23" s="35"/>
      <c r="I23" s="35"/>
      <c r="J23" s="35"/>
      <c r="K23" s="35"/>
      <c r="L23" s="5"/>
    </row>
    <row r="24" spans="1:12" ht="42" x14ac:dyDescent="0.2">
      <c r="A24" s="5" t="s">
        <v>1711</v>
      </c>
      <c r="B24" s="5" t="s">
        <v>536</v>
      </c>
      <c r="C24" s="5" t="s">
        <v>537</v>
      </c>
      <c r="D24" s="6" t="s">
        <v>548</v>
      </c>
      <c r="E24" s="5" t="s">
        <v>2214</v>
      </c>
      <c r="F24" s="5">
        <v>20</v>
      </c>
      <c r="G24" s="5" t="s">
        <v>546</v>
      </c>
      <c r="H24" s="35"/>
      <c r="I24" s="35"/>
      <c r="J24" s="35"/>
      <c r="K24" s="35"/>
      <c r="L24" s="5"/>
    </row>
    <row r="25" spans="1:12" ht="42" x14ac:dyDescent="0.2">
      <c r="A25" s="5" t="s">
        <v>1711</v>
      </c>
      <c r="B25" s="5" t="s">
        <v>550</v>
      </c>
      <c r="C25" s="5" t="s">
        <v>551</v>
      </c>
      <c r="D25" s="6" t="s">
        <v>560</v>
      </c>
      <c r="E25" s="5" t="s">
        <v>2214</v>
      </c>
      <c r="F25" s="5">
        <v>21.94</v>
      </c>
      <c r="G25" s="5" t="s">
        <v>558</v>
      </c>
      <c r="H25" s="35"/>
      <c r="I25" s="35"/>
      <c r="J25" s="35"/>
      <c r="K25" s="35"/>
      <c r="L25" s="5"/>
    </row>
    <row r="26" spans="1:12" ht="42" x14ac:dyDescent="0.2">
      <c r="A26" s="5" t="s">
        <v>1711</v>
      </c>
      <c r="B26" s="5" t="s">
        <v>589</v>
      </c>
      <c r="C26" s="5" t="s">
        <v>590</v>
      </c>
      <c r="D26" s="6" t="s">
        <v>601</v>
      </c>
      <c r="E26" s="5" t="s">
        <v>2214</v>
      </c>
      <c r="F26" s="5">
        <v>20</v>
      </c>
      <c r="G26" s="5" t="s">
        <v>599</v>
      </c>
      <c r="H26" s="35"/>
      <c r="I26" s="35"/>
      <c r="J26" s="35"/>
      <c r="K26" s="35"/>
      <c r="L26" s="5"/>
    </row>
    <row r="27" spans="1:12" ht="56" x14ac:dyDescent="0.2">
      <c r="A27" s="5" t="s">
        <v>1711</v>
      </c>
      <c r="B27" s="5" t="s">
        <v>603</v>
      </c>
      <c r="C27" s="5" t="s">
        <v>604</v>
      </c>
      <c r="D27" s="6" t="s">
        <v>614</v>
      </c>
      <c r="E27" s="5" t="s">
        <v>2214</v>
      </c>
      <c r="F27" s="5">
        <v>15</v>
      </c>
      <c r="G27" s="5" t="s">
        <v>612</v>
      </c>
      <c r="H27" s="35"/>
      <c r="I27" s="35"/>
      <c r="J27" s="35"/>
      <c r="K27" s="35"/>
      <c r="L27" s="5"/>
    </row>
    <row r="28" spans="1:12" ht="42" x14ac:dyDescent="0.2">
      <c r="A28" s="5" t="s">
        <v>1711</v>
      </c>
      <c r="B28" s="5" t="s">
        <v>1053</v>
      </c>
      <c r="C28" s="5" t="s">
        <v>1054</v>
      </c>
      <c r="D28" s="6" t="s">
        <v>1060</v>
      </c>
      <c r="E28" s="5" t="s">
        <v>2214</v>
      </c>
      <c r="F28" s="5">
        <v>22</v>
      </c>
      <c r="G28" s="5" t="s">
        <v>1058</v>
      </c>
      <c r="H28" s="35"/>
      <c r="I28" s="35"/>
      <c r="J28" s="35"/>
      <c r="K28" s="35"/>
      <c r="L28" s="5"/>
    </row>
    <row r="29" spans="1:12" ht="28" x14ac:dyDescent="0.2">
      <c r="A29" s="5" t="s">
        <v>1711</v>
      </c>
      <c r="B29" s="5" t="s">
        <v>1025</v>
      </c>
      <c r="C29" s="5" t="s">
        <v>1026</v>
      </c>
      <c r="D29" s="6" t="s">
        <v>1035</v>
      </c>
      <c r="E29" s="5" t="s">
        <v>2214</v>
      </c>
      <c r="F29" s="5">
        <v>24</v>
      </c>
      <c r="G29" s="5" t="s">
        <v>1033</v>
      </c>
      <c r="H29" s="35"/>
      <c r="I29" s="35"/>
      <c r="J29" s="35"/>
      <c r="K29" s="35"/>
      <c r="L29" s="5"/>
    </row>
    <row r="30" spans="1:12" ht="42" x14ac:dyDescent="0.2">
      <c r="A30" s="5" t="s">
        <v>1711</v>
      </c>
      <c r="B30" s="5" t="s">
        <v>616</v>
      </c>
      <c r="C30" s="5" t="s">
        <v>617</v>
      </c>
      <c r="D30" s="6" t="s">
        <v>628</v>
      </c>
      <c r="E30" s="5" t="s">
        <v>2214</v>
      </c>
      <c r="F30" s="5">
        <v>20</v>
      </c>
      <c r="G30" s="5" t="s">
        <v>626</v>
      </c>
      <c r="H30" s="35"/>
      <c r="I30" s="35"/>
      <c r="J30" s="35"/>
      <c r="K30" s="35"/>
      <c r="L30" s="5"/>
    </row>
    <row r="31" spans="1:12" ht="28" x14ac:dyDescent="0.2">
      <c r="A31" s="5" t="s">
        <v>1711</v>
      </c>
      <c r="B31" s="5" t="s">
        <v>991</v>
      </c>
      <c r="C31" s="5" t="s">
        <v>992</v>
      </c>
      <c r="D31" s="6" t="s">
        <v>999</v>
      </c>
      <c r="E31" s="5" t="s">
        <v>2214</v>
      </c>
      <c r="F31" s="5">
        <v>23</v>
      </c>
      <c r="G31" s="5" t="s">
        <v>987</v>
      </c>
      <c r="H31" s="35"/>
      <c r="I31" s="35"/>
      <c r="J31" s="35"/>
      <c r="K31" s="35"/>
      <c r="L31" s="5"/>
    </row>
    <row r="32" spans="1:12" ht="28" x14ac:dyDescent="0.2">
      <c r="A32" s="5" t="s">
        <v>1711</v>
      </c>
      <c r="B32" s="5" t="s">
        <v>63</v>
      </c>
      <c r="C32" s="5" t="s">
        <v>1181</v>
      </c>
      <c r="D32" s="6" t="s">
        <v>1191</v>
      </c>
      <c r="E32" s="5" t="s">
        <v>2214</v>
      </c>
      <c r="F32" s="5">
        <v>12</v>
      </c>
      <c r="G32" s="5" t="s">
        <v>1189</v>
      </c>
      <c r="H32" s="35"/>
      <c r="I32" s="35"/>
      <c r="J32" s="35"/>
      <c r="K32" s="35"/>
      <c r="L32" s="5"/>
    </row>
    <row r="33" spans="1:12" ht="42" x14ac:dyDescent="0.2">
      <c r="A33" s="5" t="s">
        <v>1711</v>
      </c>
      <c r="B33" s="5" t="s">
        <v>252</v>
      </c>
      <c r="C33" s="5" t="s">
        <v>1341</v>
      </c>
      <c r="D33" s="6" t="s">
        <v>1348</v>
      </c>
      <c r="E33" s="5" t="s">
        <v>2214</v>
      </c>
      <c r="F33" s="5">
        <v>17</v>
      </c>
      <c r="G33" s="5" t="s">
        <v>1346</v>
      </c>
      <c r="H33" s="35"/>
      <c r="I33" s="35"/>
      <c r="J33" s="35"/>
      <c r="K33" s="35"/>
      <c r="L33" s="5"/>
    </row>
    <row r="34" spans="1:12" ht="42" x14ac:dyDescent="0.2">
      <c r="A34" s="5" t="s">
        <v>1711</v>
      </c>
      <c r="B34" s="5" t="s">
        <v>51</v>
      </c>
      <c r="C34" s="5" t="s">
        <v>1173</v>
      </c>
      <c r="D34" s="6" t="s">
        <v>1179</v>
      </c>
      <c r="E34" s="5" t="s">
        <v>2214</v>
      </c>
      <c r="F34" s="5">
        <v>21.21</v>
      </c>
      <c r="G34" s="5" t="s">
        <v>1169</v>
      </c>
      <c r="H34" s="35"/>
      <c r="I34" s="35"/>
      <c r="J34" s="35"/>
      <c r="K34" s="35"/>
      <c r="L34" s="5"/>
    </row>
    <row r="35" spans="1:12" ht="42" x14ac:dyDescent="0.2">
      <c r="A35" s="5" t="s">
        <v>1711</v>
      </c>
      <c r="B35" s="5" t="s">
        <v>34</v>
      </c>
      <c r="C35" s="5" t="s">
        <v>1162</v>
      </c>
      <c r="D35" s="6" t="s">
        <v>1171</v>
      </c>
      <c r="E35" s="5" t="s">
        <v>2214</v>
      </c>
      <c r="F35" s="5">
        <v>22.73</v>
      </c>
      <c r="G35" s="5" t="s">
        <v>1169</v>
      </c>
      <c r="H35" s="35"/>
      <c r="I35" s="35"/>
      <c r="J35" s="35"/>
      <c r="K35" s="35"/>
      <c r="L35" s="5"/>
    </row>
    <row r="36" spans="1:12" ht="42" x14ac:dyDescent="0.2">
      <c r="A36" s="5" t="s">
        <v>1711</v>
      </c>
      <c r="B36" s="5" t="s">
        <v>76</v>
      </c>
      <c r="C36" s="5" t="s">
        <v>1193</v>
      </c>
      <c r="D36" s="6" t="s">
        <v>1201</v>
      </c>
      <c r="E36" s="5" t="s">
        <v>2214</v>
      </c>
      <c r="F36" s="5">
        <v>28</v>
      </c>
      <c r="G36" s="5" t="s">
        <v>1199</v>
      </c>
      <c r="H36" s="35"/>
      <c r="I36" s="35"/>
      <c r="J36" s="35"/>
      <c r="K36" s="35"/>
      <c r="L36" s="5"/>
    </row>
    <row r="37" spans="1:12" ht="42" x14ac:dyDescent="0.2">
      <c r="A37" s="5" t="s">
        <v>1711</v>
      </c>
      <c r="B37" s="5" t="s">
        <v>164</v>
      </c>
      <c r="C37" s="5" t="s">
        <v>1257</v>
      </c>
      <c r="D37" s="6" t="s">
        <v>1265</v>
      </c>
      <c r="E37" s="5" t="s">
        <v>2214</v>
      </c>
      <c r="F37" s="5">
        <v>28</v>
      </c>
      <c r="G37" s="5" t="s">
        <v>1263</v>
      </c>
      <c r="H37" s="35"/>
      <c r="I37" s="35"/>
      <c r="J37" s="35"/>
      <c r="K37" s="35"/>
      <c r="L37" s="5"/>
    </row>
    <row r="38" spans="1:12" ht="56" x14ac:dyDescent="0.2">
      <c r="A38" s="5" t="s">
        <v>1711</v>
      </c>
      <c r="B38" s="5" t="s">
        <v>110</v>
      </c>
      <c r="C38" s="5" t="s">
        <v>1222</v>
      </c>
      <c r="D38" s="6" t="s">
        <v>1227</v>
      </c>
      <c r="E38" s="5" t="s">
        <v>2214</v>
      </c>
      <c r="F38" s="5">
        <v>25.24</v>
      </c>
      <c r="G38" s="5" t="s">
        <v>1225</v>
      </c>
      <c r="H38" s="35"/>
      <c r="I38" s="35"/>
      <c r="J38" s="35"/>
      <c r="K38" s="35"/>
      <c r="L38" s="5"/>
    </row>
    <row r="39" spans="1:12" ht="42" x14ac:dyDescent="0.2">
      <c r="A39" s="5" t="s">
        <v>1711</v>
      </c>
      <c r="B39" s="5" t="s">
        <v>173</v>
      </c>
      <c r="C39" s="5" t="s">
        <v>1267</v>
      </c>
      <c r="D39" s="6" t="s">
        <v>1275</v>
      </c>
      <c r="E39" s="5" t="s">
        <v>2214</v>
      </c>
      <c r="F39" s="5">
        <v>16</v>
      </c>
      <c r="G39" s="5" t="s">
        <v>1273</v>
      </c>
      <c r="H39" s="35"/>
      <c r="I39" s="35"/>
      <c r="J39" s="35"/>
      <c r="K39" s="35"/>
      <c r="L39" s="5"/>
    </row>
    <row r="40" spans="1:12" ht="42" x14ac:dyDescent="0.2">
      <c r="A40" s="5" t="s">
        <v>1711</v>
      </c>
      <c r="B40" s="5" t="s">
        <v>1371</v>
      </c>
      <c r="C40" s="5" t="s">
        <v>1372</v>
      </c>
      <c r="D40" s="6" t="s">
        <v>1380</v>
      </c>
      <c r="E40" s="5" t="s">
        <v>2214</v>
      </c>
      <c r="F40" s="5">
        <v>12</v>
      </c>
      <c r="G40" s="5" t="s">
        <v>1378</v>
      </c>
      <c r="H40" s="35"/>
      <c r="I40" s="35"/>
      <c r="J40" s="35"/>
      <c r="K40" s="35"/>
      <c r="L40" s="5"/>
    </row>
    <row r="41" spans="1:12" ht="42" x14ac:dyDescent="0.2">
      <c r="A41" s="5" t="s">
        <v>1711</v>
      </c>
      <c r="B41" s="5" t="s">
        <v>1382</v>
      </c>
      <c r="C41" s="5" t="s">
        <v>1383</v>
      </c>
      <c r="D41" s="6" t="s">
        <v>1393</v>
      </c>
      <c r="E41" s="5" t="s">
        <v>2214</v>
      </c>
      <c r="F41" s="5">
        <v>12.43</v>
      </c>
      <c r="G41" s="5" t="s">
        <v>1391</v>
      </c>
      <c r="H41" s="35"/>
      <c r="I41" s="35"/>
      <c r="J41" s="35"/>
      <c r="K41" s="35"/>
      <c r="L41" s="5"/>
    </row>
    <row r="42" spans="1:12" ht="56" x14ac:dyDescent="0.2">
      <c r="A42" s="5" t="s">
        <v>1711</v>
      </c>
      <c r="B42" s="5" t="s">
        <v>1404</v>
      </c>
      <c r="C42" s="5" t="s">
        <v>1405</v>
      </c>
      <c r="D42" s="6" t="s">
        <v>1414</v>
      </c>
      <c r="E42" s="5" t="s">
        <v>2214</v>
      </c>
      <c r="F42" s="5">
        <v>14.36</v>
      </c>
      <c r="G42" s="5" t="s">
        <v>1412</v>
      </c>
      <c r="H42" s="35"/>
      <c r="I42" s="35"/>
      <c r="J42" s="35"/>
      <c r="K42" s="35"/>
      <c r="L42" s="5"/>
    </row>
    <row r="43" spans="1:12" ht="28" x14ac:dyDescent="0.2">
      <c r="A43" s="5" t="s">
        <v>1711</v>
      </c>
      <c r="B43" s="5" t="s">
        <v>1427</v>
      </c>
      <c r="C43" s="5" t="s">
        <v>1428</v>
      </c>
      <c r="D43" s="6" t="s">
        <v>1436</v>
      </c>
      <c r="E43" s="5" t="s">
        <v>2214</v>
      </c>
      <c r="F43" s="5">
        <v>12</v>
      </c>
      <c r="G43" s="5" t="s">
        <v>1434</v>
      </c>
      <c r="H43" s="35"/>
      <c r="I43" s="35"/>
      <c r="J43" s="35"/>
      <c r="K43" s="35"/>
      <c r="L43" s="5"/>
    </row>
    <row r="44" spans="1:12" ht="28" x14ac:dyDescent="0.2">
      <c r="A44" s="5" t="s">
        <v>1711</v>
      </c>
      <c r="B44" s="5" t="s">
        <v>1416</v>
      </c>
      <c r="C44" s="5" t="s">
        <v>1417</v>
      </c>
      <c r="D44" s="6" t="s">
        <v>1425</v>
      </c>
      <c r="E44" s="5" t="s">
        <v>2214</v>
      </c>
      <c r="F44" s="5">
        <v>10</v>
      </c>
      <c r="G44" s="5" t="s">
        <v>1423</v>
      </c>
      <c r="H44" s="35"/>
      <c r="I44" s="35"/>
      <c r="J44" s="35"/>
      <c r="K44" s="35"/>
      <c r="L44" s="5"/>
    </row>
    <row r="45" spans="1:12" ht="42" x14ac:dyDescent="0.2">
      <c r="A45" s="5" t="s">
        <v>1711</v>
      </c>
      <c r="B45" s="5" t="s">
        <v>1395</v>
      </c>
      <c r="C45" s="5" t="s">
        <v>1396</v>
      </c>
      <c r="D45" s="6" t="s">
        <v>1402</v>
      </c>
      <c r="E45" s="5" t="s">
        <v>2214</v>
      </c>
      <c r="F45" s="5">
        <v>7.72</v>
      </c>
      <c r="G45" s="5" t="s">
        <v>785</v>
      </c>
      <c r="H45" s="35"/>
      <c r="I45" s="35"/>
      <c r="J45" s="35"/>
      <c r="K45" s="35"/>
      <c r="L45" s="5"/>
    </row>
    <row r="46" spans="1:12" ht="42" x14ac:dyDescent="0.2">
      <c r="A46" s="5" t="s">
        <v>1711</v>
      </c>
      <c r="B46" s="5" t="s">
        <v>1437</v>
      </c>
      <c r="C46" s="5" t="s">
        <v>1438</v>
      </c>
      <c r="D46" s="6" t="s">
        <v>1450</v>
      </c>
      <c r="E46" s="5" t="s">
        <v>2214</v>
      </c>
      <c r="F46" s="5">
        <v>12</v>
      </c>
      <c r="G46" s="5" t="s">
        <v>1448</v>
      </c>
      <c r="H46" s="35"/>
      <c r="I46" s="35"/>
      <c r="J46" s="35"/>
      <c r="K46" s="35"/>
      <c r="L46" s="5"/>
    </row>
    <row r="47" spans="1:12" ht="42" x14ac:dyDescent="0.2">
      <c r="A47" s="5" t="s">
        <v>1711</v>
      </c>
      <c r="B47" s="5" t="s">
        <v>1452</v>
      </c>
      <c r="C47" s="5" t="s">
        <v>1453</v>
      </c>
      <c r="D47" s="6" t="s">
        <v>1464</v>
      </c>
      <c r="E47" s="5" t="s">
        <v>2214</v>
      </c>
      <c r="F47" s="5">
        <v>9.8800000000000008</v>
      </c>
      <c r="G47" s="5" t="s">
        <v>1462</v>
      </c>
      <c r="H47" s="35"/>
      <c r="I47" s="35"/>
      <c r="J47" s="35"/>
      <c r="K47" s="35"/>
      <c r="L47" s="5"/>
    </row>
    <row r="50" spans="1:4" ht="16" x14ac:dyDescent="0.2">
      <c r="A50" s="8" t="s">
        <v>2215</v>
      </c>
    </row>
    <row r="51" spans="1:4" x14ac:dyDescent="0.2">
      <c r="A51" s="36" t="s">
        <v>2216</v>
      </c>
      <c r="B51" s="36" t="s">
        <v>2217</v>
      </c>
      <c r="C51" s="36" t="s">
        <v>2218</v>
      </c>
      <c r="D51" s="36" t="s">
        <v>2219</v>
      </c>
    </row>
    <row r="52" spans="1:4" ht="75" customHeight="1" x14ac:dyDescent="0.2">
      <c r="A52" s="37" t="s">
        <v>2220</v>
      </c>
      <c r="B52" s="37" t="s">
        <v>2221</v>
      </c>
      <c r="C52" s="37" t="s">
        <v>2222</v>
      </c>
      <c r="D52" s="37" t="s">
        <v>2223</v>
      </c>
    </row>
    <row r="53" spans="1:4" ht="75" customHeight="1" x14ac:dyDescent="0.2">
      <c r="A53" s="37" t="s">
        <v>2224</v>
      </c>
      <c r="B53" s="37" t="s">
        <v>2225</v>
      </c>
      <c r="C53" s="37" t="s">
        <v>2226</v>
      </c>
      <c r="D53" s="37" t="s">
        <v>2227</v>
      </c>
    </row>
    <row r="54" spans="1:4" ht="75" customHeight="1" x14ac:dyDescent="0.2">
      <c r="A54" s="37" t="s">
        <v>2228</v>
      </c>
      <c r="B54" s="37" t="s">
        <v>2229</v>
      </c>
      <c r="C54" s="37" t="s">
        <v>2230</v>
      </c>
      <c r="D54" s="37" t="s">
        <v>2227</v>
      </c>
    </row>
  </sheetData>
  <mergeCells count="1">
    <mergeCell ref="A1:L1"/>
  </mergeCells>
  <hyperlinks>
    <hyperlink ref="D4" r:id="rId1" xr:uid="{00000000-0004-0000-0900-000000000000}"/>
    <hyperlink ref="D5" r:id="rId2" xr:uid="{00000000-0004-0000-0900-000001000000}"/>
    <hyperlink ref="D6" r:id="rId3" xr:uid="{00000000-0004-0000-0900-000002000000}"/>
    <hyperlink ref="D7" r:id="rId4" xr:uid="{00000000-0004-0000-0900-000003000000}"/>
    <hyperlink ref="D8" r:id="rId5" xr:uid="{00000000-0004-0000-0900-000004000000}"/>
    <hyperlink ref="D9" r:id="rId6" xr:uid="{00000000-0004-0000-0900-000005000000}"/>
    <hyperlink ref="D10" r:id="rId7" xr:uid="{00000000-0004-0000-0900-000006000000}"/>
    <hyperlink ref="D11" r:id="rId8" xr:uid="{00000000-0004-0000-0900-000007000000}"/>
    <hyperlink ref="D12" r:id="rId9" xr:uid="{00000000-0004-0000-0900-000008000000}"/>
    <hyperlink ref="D13" r:id="rId10" xr:uid="{00000000-0004-0000-0900-000009000000}"/>
    <hyperlink ref="D14" r:id="rId11" xr:uid="{00000000-0004-0000-0900-00000A000000}"/>
    <hyperlink ref="D15" r:id="rId12" xr:uid="{00000000-0004-0000-0900-00000B000000}"/>
    <hyperlink ref="D16" r:id="rId13" xr:uid="{00000000-0004-0000-0900-00000C000000}"/>
    <hyperlink ref="D17" r:id="rId14" xr:uid="{00000000-0004-0000-0900-00000D000000}"/>
    <hyperlink ref="D18" r:id="rId15" xr:uid="{00000000-0004-0000-0900-00000E000000}"/>
    <hyperlink ref="D19" r:id="rId16" xr:uid="{00000000-0004-0000-0900-00000F000000}"/>
    <hyperlink ref="D20" r:id="rId17" xr:uid="{00000000-0004-0000-0900-000010000000}"/>
    <hyperlink ref="D21" r:id="rId18" xr:uid="{00000000-0004-0000-0900-000011000000}"/>
    <hyperlink ref="D22" r:id="rId19" xr:uid="{00000000-0004-0000-0900-000012000000}"/>
    <hyperlink ref="D23" r:id="rId20" xr:uid="{00000000-0004-0000-0900-000013000000}"/>
    <hyperlink ref="D24" r:id="rId21" xr:uid="{00000000-0004-0000-0900-000014000000}"/>
    <hyperlink ref="D25" r:id="rId22" xr:uid="{00000000-0004-0000-0900-000015000000}"/>
    <hyperlink ref="D26" r:id="rId23" xr:uid="{00000000-0004-0000-0900-000016000000}"/>
    <hyperlink ref="D27" r:id="rId24" xr:uid="{00000000-0004-0000-0900-000017000000}"/>
    <hyperlink ref="D28" r:id="rId25" xr:uid="{00000000-0004-0000-0900-000018000000}"/>
    <hyperlink ref="D29" r:id="rId26" xr:uid="{00000000-0004-0000-0900-000019000000}"/>
    <hyperlink ref="D30" r:id="rId27" xr:uid="{00000000-0004-0000-0900-00001A000000}"/>
    <hyperlink ref="D31" r:id="rId28" xr:uid="{00000000-0004-0000-0900-00001B000000}"/>
    <hyperlink ref="D32" r:id="rId29" xr:uid="{00000000-0004-0000-0900-00001C000000}"/>
    <hyperlink ref="D33" r:id="rId30" xr:uid="{00000000-0004-0000-0900-00001D000000}"/>
    <hyperlink ref="D34" r:id="rId31" xr:uid="{00000000-0004-0000-0900-00001E000000}"/>
    <hyperlink ref="D35" r:id="rId32" xr:uid="{00000000-0004-0000-0900-00001F000000}"/>
    <hyperlink ref="D36" r:id="rId33" xr:uid="{00000000-0004-0000-0900-000020000000}"/>
    <hyperlink ref="D37" r:id="rId34" xr:uid="{00000000-0004-0000-0900-000021000000}"/>
    <hyperlink ref="D38" r:id="rId35" xr:uid="{00000000-0004-0000-0900-000022000000}"/>
    <hyperlink ref="D39" r:id="rId36" xr:uid="{00000000-0004-0000-0900-000023000000}"/>
    <hyperlink ref="D40" r:id="rId37" xr:uid="{00000000-0004-0000-0900-000024000000}"/>
    <hyperlink ref="D41" r:id="rId38" xr:uid="{00000000-0004-0000-0900-000025000000}"/>
    <hyperlink ref="D42" r:id="rId39" xr:uid="{00000000-0004-0000-0900-000026000000}"/>
    <hyperlink ref="D43" r:id="rId40" xr:uid="{00000000-0004-0000-0900-000027000000}"/>
    <hyperlink ref="D44" r:id="rId41" xr:uid="{00000000-0004-0000-0900-000028000000}"/>
    <hyperlink ref="D45" r:id="rId42" xr:uid="{00000000-0004-0000-0900-000029000000}"/>
    <hyperlink ref="D46" r:id="rId43" xr:uid="{00000000-0004-0000-0900-00002A000000}"/>
    <hyperlink ref="D47" r:id="rId44" xr:uid="{00000000-0004-0000-0900-00002B000000}"/>
  </hyperlinks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15"/>
  <sheetViews>
    <sheetView workbookViewId="0">
      <pane xSplit="1" ySplit="3" topLeftCell="B4" activePane="bottomRight" state="frozen"/>
      <selection pane="topRight"/>
      <selection pane="bottomLeft"/>
      <selection pane="bottomRight"/>
    </sheetView>
  </sheetViews>
  <sheetFormatPr baseColWidth="10" defaultColWidth="8.83203125" defaultRowHeight="15" x14ac:dyDescent="0.2"/>
  <cols>
    <col min="1" max="1" width="4" customWidth="1"/>
    <col min="2" max="2" width="6" customWidth="1"/>
    <col min="3" max="3" width="34" customWidth="1"/>
    <col min="4" max="4" width="30" customWidth="1"/>
    <col min="5" max="5" width="22" customWidth="1"/>
    <col min="6" max="6" width="12" customWidth="1"/>
    <col min="7" max="7" width="18" customWidth="1"/>
    <col min="8" max="8" width="12" customWidth="1"/>
    <col min="9" max="10" width="16" customWidth="1"/>
    <col min="11" max="11" width="18" customWidth="1"/>
    <col min="12" max="12" width="30" customWidth="1"/>
  </cols>
  <sheetData>
    <row r="1" spans="1:12" ht="42" customHeight="1" x14ac:dyDescent="0.2">
      <c r="A1" s="38" t="s">
        <v>2231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3" spans="1:12" ht="28" x14ac:dyDescent="0.2">
      <c r="A3" s="4" t="s">
        <v>1824</v>
      </c>
      <c r="B3" s="4" t="s">
        <v>11</v>
      </c>
      <c r="C3" s="4" t="s">
        <v>1613</v>
      </c>
      <c r="D3" s="4" t="s">
        <v>31</v>
      </c>
      <c r="E3" s="4" t="s">
        <v>2232</v>
      </c>
      <c r="F3" s="4" t="s">
        <v>2233</v>
      </c>
      <c r="G3" s="4" t="s">
        <v>2234</v>
      </c>
      <c r="H3" s="4" t="s">
        <v>2235</v>
      </c>
      <c r="I3" s="4" t="s">
        <v>2236</v>
      </c>
      <c r="J3" s="4" t="s">
        <v>2237</v>
      </c>
      <c r="K3" s="4" t="s">
        <v>2238</v>
      </c>
      <c r="L3" s="4" t="s">
        <v>33</v>
      </c>
    </row>
    <row r="4" spans="1:12" ht="56" x14ac:dyDescent="0.2">
      <c r="A4" s="5">
        <v>1</v>
      </c>
      <c r="B4" s="5" t="s">
        <v>34</v>
      </c>
      <c r="C4" s="5" t="s">
        <v>35</v>
      </c>
      <c r="D4" s="6" t="s">
        <v>48</v>
      </c>
      <c r="E4" s="5" t="s">
        <v>2239</v>
      </c>
      <c r="F4" s="35"/>
      <c r="G4" s="35"/>
      <c r="H4" s="35"/>
      <c r="I4" s="35"/>
      <c r="J4" s="35"/>
      <c r="K4" s="35"/>
      <c r="L4" s="35"/>
    </row>
    <row r="5" spans="1:12" ht="28" x14ac:dyDescent="0.2">
      <c r="A5" s="5">
        <v>2</v>
      </c>
      <c r="B5" s="5" t="s">
        <v>51</v>
      </c>
      <c r="C5" s="5" t="s">
        <v>52</v>
      </c>
      <c r="D5" s="6" t="s">
        <v>61</v>
      </c>
      <c r="E5" s="5" t="s">
        <v>2240</v>
      </c>
      <c r="F5" s="35"/>
      <c r="G5" s="35"/>
      <c r="H5" s="35"/>
      <c r="I5" s="35"/>
      <c r="J5" s="35"/>
      <c r="K5" s="35"/>
      <c r="L5" s="35"/>
    </row>
    <row r="6" spans="1:12" ht="28" x14ac:dyDescent="0.2">
      <c r="A6" s="5">
        <v>3</v>
      </c>
      <c r="B6" s="5" t="s">
        <v>76</v>
      </c>
      <c r="C6" s="5" t="s">
        <v>77</v>
      </c>
      <c r="D6" s="6" t="s">
        <v>84</v>
      </c>
      <c r="E6" s="5" t="s">
        <v>2241</v>
      </c>
      <c r="F6" s="35"/>
      <c r="G6" s="35"/>
      <c r="H6" s="35"/>
      <c r="I6" s="35"/>
      <c r="J6" s="35"/>
      <c r="K6" s="35"/>
      <c r="L6" s="35"/>
    </row>
    <row r="7" spans="1:12" ht="56" x14ac:dyDescent="0.2">
      <c r="A7" s="5">
        <v>4</v>
      </c>
      <c r="B7" s="5" t="s">
        <v>218</v>
      </c>
      <c r="C7" s="5" t="s">
        <v>219</v>
      </c>
      <c r="D7" s="6" t="s">
        <v>228</v>
      </c>
      <c r="E7" s="5" t="s">
        <v>2242</v>
      </c>
      <c r="F7" s="35"/>
      <c r="G7" s="35"/>
      <c r="H7" s="35"/>
      <c r="I7" s="35"/>
      <c r="J7" s="35"/>
      <c r="K7" s="35"/>
      <c r="L7" s="35"/>
    </row>
    <row r="8" spans="1:12" ht="28" x14ac:dyDescent="0.2">
      <c r="A8" s="5">
        <v>5</v>
      </c>
      <c r="B8" s="5" t="s">
        <v>359</v>
      </c>
      <c r="C8" s="5" t="s">
        <v>360</v>
      </c>
      <c r="D8" s="6" t="s">
        <v>369</v>
      </c>
      <c r="E8" s="5" t="s">
        <v>2243</v>
      </c>
      <c r="F8" s="35"/>
      <c r="G8" s="35"/>
      <c r="H8" s="35"/>
      <c r="I8" s="35"/>
      <c r="J8" s="35"/>
      <c r="K8" s="35"/>
      <c r="L8" s="35"/>
    </row>
    <row r="9" spans="1:12" ht="42" x14ac:dyDescent="0.2">
      <c r="A9" s="5">
        <v>6</v>
      </c>
      <c r="B9" s="5" t="s">
        <v>482</v>
      </c>
      <c r="C9" s="5" t="s">
        <v>483</v>
      </c>
      <c r="D9" s="6" t="s">
        <v>488</v>
      </c>
      <c r="E9" s="5" t="s">
        <v>2244</v>
      </c>
      <c r="F9" s="35"/>
      <c r="G9" s="35"/>
      <c r="H9" s="35"/>
      <c r="I9" s="35"/>
      <c r="J9" s="35"/>
      <c r="K9" s="35"/>
      <c r="L9" s="35"/>
    </row>
    <row r="10" spans="1:12" ht="42" x14ac:dyDescent="0.2">
      <c r="A10" s="5">
        <v>7</v>
      </c>
      <c r="B10" s="5" t="s">
        <v>536</v>
      </c>
      <c r="C10" s="5" t="s">
        <v>537</v>
      </c>
      <c r="D10" s="6" t="s">
        <v>548</v>
      </c>
      <c r="E10" s="5" t="s">
        <v>2245</v>
      </c>
      <c r="F10" s="35"/>
      <c r="G10" s="35"/>
      <c r="H10" s="35"/>
      <c r="I10" s="35"/>
      <c r="J10" s="35"/>
      <c r="K10" s="35"/>
      <c r="L10" s="35"/>
    </row>
    <row r="11" spans="1:12" ht="56" x14ac:dyDescent="0.2">
      <c r="A11" s="5">
        <v>8</v>
      </c>
      <c r="B11" s="5" t="s">
        <v>550</v>
      </c>
      <c r="C11" s="5" t="s">
        <v>551</v>
      </c>
      <c r="D11" s="6" t="s">
        <v>560</v>
      </c>
      <c r="E11" s="5" t="s">
        <v>2246</v>
      </c>
      <c r="F11" s="35"/>
      <c r="G11" s="35"/>
      <c r="H11" s="35"/>
      <c r="I11" s="35"/>
      <c r="J11" s="35"/>
      <c r="K11" s="35"/>
      <c r="L11" s="35"/>
    </row>
    <row r="12" spans="1:12" ht="56" x14ac:dyDescent="0.2">
      <c r="A12" s="5">
        <v>9</v>
      </c>
      <c r="B12" s="5" t="s">
        <v>562</v>
      </c>
      <c r="C12" s="5" t="s">
        <v>563</v>
      </c>
      <c r="D12" s="6" t="s">
        <v>573</v>
      </c>
      <c r="E12" s="5" t="s">
        <v>2245</v>
      </c>
      <c r="F12" s="35"/>
      <c r="G12" s="35"/>
      <c r="H12" s="35"/>
      <c r="I12" s="35"/>
      <c r="J12" s="35"/>
      <c r="K12" s="35"/>
      <c r="L12" s="35"/>
    </row>
    <row r="13" spans="1:12" ht="56" x14ac:dyDescent="0.2">
      <c r="A13" s="5">
        <v>10</v>
      </c>
      <c r="B13" s="5" t="s">
        <v>575</v>
      </c>
      <c r="C13" s="5" t="s">
        <v>576</v>
      </c>
      <c r="D13" s="6" t="s">
        <v>587</v>
      </c>
      <c r="E13" s="5" t="s">
        <v>2245</v>
      </c>
      <c r="F13" s="35"/>
      <c r="G13" s="35"/>
      <c r="H13" s="35"/>
      <c r="I13" s="35"/>
      <c r="J13" s="35"/>
      <c r="K13" s="35"/>
      <c r="L13" s="35"/>
    </row>
    <row r="14" spans="1:12" ht="42" x14ac:dyDescent="0.2">
      <c r="A14" s="5">
        <v>11</v>
      </c>
      <c r="B14" s="5" t="s">
        <v>1437</v>
      </c>
      <c r="C14" s="5" t="s">
        <v>1438</v>
      </c>
      <c r="D14" s="6" t="s">
        <v>1450</v>
      </c>
      <c r="E14" s="5" t="s">
        <v>2245</v>
      </c>
      <c r="F14" s="35"/>
      <c r="G14" s="35"/>
      <c r="H14" s="35"/>
      <c r="I14" s="35"/>
      <c r="J14" s="35"/>
      <c r="K14" s="35"/>
      <c r="L14" s="35"/>
    </row>
    <row r="15" spans="1:12" ht="56" x14ac:dyDescent="0.2">
      <c r="A15" s="5">
        <v>12</v>
      </c>
      <c r="B15" s="5" t="s">
        <v>1452</v>
      </c>
      <c r="C15" s="5" t="s">
        <v>1453</v>
      </c>
      <c r="D15" s="6" t="s">
        <v>1464</v>
      </c>
      <c r="E15" s="5" t="s">
        <v>2245</v>
      </c>
      <c r="F15" s="35"/>
      <c r="G15" s="35"/>
      <c r="H15" s="35"/>
      <c r="I15" s="35"/>
      <c r="J15" s="35"/>
      <c r="K15" s="35"/>
      <c r="L15" s="35"/>
    </row>
  </sheetData>
  <mergeCells count="1">
    <mergeCell ref="A1:L1"/>
  </mergeCells>
  <hyperlinks>
    <hyperlink ref="D4" r:id="rId1" xr:uid="{00000000-0004-0000-0A00-000000000000}"/>
    <hyperlink ref="D5" r:id="rId2" xr:uid="{00000000-0004-0000-0A00-000001000000}"/>
    <hyperlink ref="D6" r:id="rId3" xr:uid="{00000000-0004-0000-0A00-000002000000}"/>
    <hyperlink ref="D7" r:id="rId4" xr:uid="{00000000-0004-0000-0A00-000003000000}"/>
    <hyperlink ref="D8" r:id="rId5" xr:uid="{00000000-0004-0000-0A00-000004000000}"/>
    <hyperlink ref="D9" r:id="rId6" xr:uid="{00000000-0004-0000-0A00-000005000000}"/>
    <hyperlink ref="D10" r:id="rId7" xr:uid="{00000000-0004-0000-0A00-000006000000}"/>
    <hyperlink ref="D11" r:id="rId8" xr:uid="{00000000-0004-0000-0A00-000007000000}"/>
    <hyperlink ref="D12" r:id="rId9" xr:uid="{00000000-0004-0000-0A00-000008000000}"/>
    <hyperlink ref="D13" r:id="rId10" xr:uid="{00000000-0004-0000-0A00-000009000000}"/>
    <hyperlink ref="D14" r:id="rId11" xr:uid="{00000000-0004-0000-0A00-00000A000000}"/>
    <hyperlink ref="D15" r:id="rId12" xr:uid="{00000000-0004-0000-0A00-00000B000000}"/>
  </hyperlinks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9"/>
  <sheetViews>
    <sheetView workbookViewId="0">
      <pane xSplit="1" ySplit="3" topLeftCell="B4" activePane="bottomRight" state="frozen"/>
      <selection pane="topRight"/>
      <selection pane="bottomLeft"/>
      <selection pane="bottomRight"/>
    </sheetView>
  </sheetViews>
  <sheetFormatPr baseColWidth="10" defaultColWidth="8.83203125" defaultRowHeight="15" x14ac:dyDescent="0.2"/>
  <cols>
    <col min="1" max="1" width="24" customWidth="1"/>
    <col min="2" max="2" width="110" customWidth="1"/>
    <col min="3" max="3" width="50" customWidth="1"/>
  </cols>
  <sheetData>
    <row r="1" spans="1:3" ht="42" customHeight="1" x14ac:dyDescent="0.2">
      <c r="A1" s="38" t="s">
        <v>2247</v>
      </c>
      <c r="B1" s="39"/>
      <c r="C1" s="39"/>
    </row>
    <row r="3" spans="1:3" x14ac:dyDescent="0.2">
      <c r="A3" s="4" t="s">
        <v>21</v>
      </c>
      <c r="B3" s="4" t="s">
        <v>2248</v>
      </c>
      <c r="C3" s="4" t="s">
        <v>31</v>
      </c>
    </row>
    <row r="4" spans="1:3" ht="28" x14ac:dyDescent="0.2">
      <c r="A4" s="5" t="s">
        <v>2249</v>
      </c>
      <c r="B4" s="5" t="s">
        <v>2250</v>
      </c>
      <c r="C4" s="6" t="s">
        <v>2251</v>
      </c>
    </row>
    <row r="5" spans="1:3" x14ac:dyDescent="0.2">
      <c r="A5" s="5" t="s">
        <v>2249</v>
      </c>
      <c r="B5" s="5" t="s">
        <v>2252</v>
      </c>
      <c r="C5" s="6" t="s">
        <v>2253</v>
      </c>
    </row>
    <row r="6" spans="1:3" x14ac:dyDescent="0.2">
      <c r="A6" s="5" t="s">
        <v>2249</v>
      </c>
      <c r="B6" s="5" t="s">
        <v>2254</v>
      </c>
      <c r="C6" s="6" t="s">
        <v>2255</v>
      </c>
    </row>
    <row r="7" spans="1:3" ht="28" x14ac:dyDescent="0.2">
      <c r="A7" s="5" t="s">
        <v>2256</v>
      </c>
      <c r="B7" s="5" t="s">
        <v>2257</v>
      </c>
      <c r="C7" s="5"/>
    </row>
    <row r="8" spans="1:3" ht="28" x14ac:dyDescent="0.2">
      <c r="A8" s="35" t="s">
        <v>2258</v>
      </c>
      <c r="B8" s="35" t="s">
        <v>2259</v>
      </c>
      <c r="C8" s="35"/>
    </row>
    <row r="9" spans="1:3" x14ac:dyDescent="0.2">
      <c r="A9" s="35" t="s">
        <v>2260</v>
      </c>
      <c r="B9" s="35"/>
      <c r="C9" s="35"/>
    </row>
  </sheetData>
  <mergeCells count="1">
    <mergeCell ref="A1:C1"/>
  </mergeCells>
  <hyperlinks>
    <hyperlink ref="C4" r:id="rId1" xr:uid="{00000000-0004-0000-0B00-000000000000}"/>
    <hyperlink ref="C5" r:id="rId2" xr:uid="{00000000-0004-0000-0B00-000001000000}"/>
    <hyperlink ref="C6" r:id="rId3" xr:uid="{00000000-0004-0000-0B00-000002000000}"/>
  </hyperlinks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387"/>
  <sheetViews>
    <sheetView workbookViewId="0">
      <pane xSplit="1" ySplit="3" topLeftCell="B4" activePane="bottomRight" state="frozen"/>
      <selection pane="topRight"/>
      <selection pane="bottomLeft"/>
      <selection pane="bottomRight"/>
    </sheetView>
  </sheetViews>
  <sheetFormatPr baseColWidth="10" defaultColWidth="8.83203125" defaultRowHeight="15" x14ac:dyDescent="0.2"/>
  <cols>
    <col min="1" max="1" width="5" customWidth="1"/>
    <col min="2" max="2" width="34" customWidth="1"/>
    <col min="3" max="3" width="100" customWidth="1"/>
    <col min="4" max="4" width="12" customWidth="1"/>
  </cols>
  <sheetData>
    <row r="1" spans="1:4" ht="42" customHeight="1" x14ac:dyDescent="0.2">
      <c r="A1" s="38" t="s">
        <v>2261</v>
      </c>
      <c r="B1" s="39"/>
      <c r="C1" s="39"/>
      <c r="D1" s="39"/>
    </row>
    <row r="3" spans="1:4" x14ac:dyDescent="0.2">
      <c r="A3" s="4" t="s">
        <v>1824</v>
      </c>
      <c r="B3" s="4" t="s">
        <v>2262</v>
      </c>
      <c r="C3" s="4" t="s">
        <v>31</v>
      </c>
      <c r="D3" s="4" t="s">
        <v>2263</v>
      </c>
    </row>
    <row r="4" spans="1:4" x14ac:dyDescent="0.2">
      <c r="A4" s="5">
        <v>1</v>
      </c>
      <c r="B4" s="5" t="s">
        <v>2264</v>
      </c>
      <c r="C4" s="6" t="s">
        <v>2265</v>
      </c>
      <c r="D4" s="5" t="s">
        <v>2220</v>
      </c>
    </row>
    <row r="5" spans="1:4" x14ac:dyDescent="0.2">
      <c r="A5" s="5">
        <v>2</v>
      </c>
      <c r="B5" s="5" t="s">
        <v>2264</v>
      </c>
      <c r="C5" s="6" t="s">
        <v>2266</v>
      </c>
      <c r="D5" s="5" t="s">
        <v>2220</v>
      </c>
    </row>
    <row r="6" spans="1:4" x14ac:dyDescent="0.2">
      <c r="A6" s="5">
        <v>3</v>
      </c>
      <c r="B6" s="5" t="s">
        <v>2264</v>
      </c>
      <c r="C6" s="6" t="s">
        <v>2267</v>
      </c>
      <c r="D6" s="5" t="s">
        <v>2220</v>
      </c>
    </row>
    <row r="7" spans="1:4" x14ac:dyDescent="0.2">
      <c r="A7" s="5">
        <v>4</v>
      </c>
      <c r="B7" s="5" t="s">
        <v>2264</v>
      </c>
      <c r="C7" s="6" t="s">
        <v>2268</v>
      </c>
      <c r="D7" s="5" t="s">
        <v>2220</v>
      </c>
    </row>
    <row r="8" spans="1:4" x14ac:dyDescent="0.2">
      <c r="A8" s="5">
        <v>5</v>
      </c>
      <c r="B8" s="5" t="s">
        <v>2264</v>
      </c>
      <c r="C8" s="6" t="s">
        <v>48</v>
      </c>
      <c r="D8" s="5" t="s">
        <v>2220</v>
      </c>
    </row>
    <row r="9" spans="1:4" x14ac:dyDescent="0.2">
      <c r="A9" s="5">
        <v>6</v>
      </c>
      <c r="B9" s="5" t="s">
        <v>2264</v>
      </c>
      <c r="C9" s="6" t="s">
        <v>61</v>
      </c>
      <c r="D9" s="5" t="s">
        <v>2220</v>
      </c>
    </row>
    <row r="10" spans="1:4" x14ac:dyDescent="0.2">
      <c r="A10" s="5">
        <v>7</v>
      </c>
      <c r="B10" s="5" t="s">
        <v>2264</v>
      </c>
      <c r="C10" s="6" t="s">
        <v>74</v>
      </c>
      <c r="D10" s="5" t="s">
        <v>2220</v>
      </c>
    </row>
    <row r="11" spans="1:4" x14ac:dyDescent="0.2">
      <c r="A11" s="5">
        <v>8</v>
      </c>
      <c r="B11" s="5" t="s">
        <v>2264</v>
      </c>
      <c r="C11" s="6" t="s">
        <v>84</v>
      </c>
      <c r="D11" s="5" t="s">
        <v>2220</v>
      </c>
    </row>
    <row r="12" spans="1:4" x14ac:dyDescent="0.2">
      <c r="A12" s="5">
        <v>9</v>
      </c>
      <c r="B12" s="5" t="s">
        <v>2264</v>
      </c>
      <c r="C12" s="6" t="s">
        <v>97</v>
      </c>
      <c r="D12" s="5" t="s">
        <v>2220</v>
      </c>
    </row>
    <row r="13" spans="1:4" x14ac:dyDescent="0.2">
      <c r="A13" s="5">
        <v>10</v>
      </c>
      <c r="B13" s="5" t="s">
        <v>2264</v>
      </c>
      <c r="C13" s="6" t="s">
        <v>108</v>
      </c>
      <c r="D13" s="5" t="s">
        <v>2220</v>
      </c>
    </row>
    <row r="14" spans="1:4" x14ac:dyDescent="0.2">
      <c r="A14" s="5">
        <v>11</v>
      </c>
      <c r="B14" s="5" t="s">
        <v>2264</v>
      </c>
      <c r="C14" s="6" t="s">
        <v>121</v>
      </c>
      <c r="D14" s="5" t="s">
        <v>2220</v>
      </c>
    </row>
    <row r="15" spans="1:4" x14ac:dyDescent="0.2">
      <c r="A15" s="5">
        <v>12</v>
      </c>
      <c r="B15" s="5" t="s">
        <v>2264</v>
      </c>
      <c r="C15" s="6" t="s">
        <v>133</v>
      </c>
      <c r="D15" s="5" t="s">
        <v>2220</v>
      </c>
    </row>
    <row r="16" spans="1:4" x14ac:dyDescent="0.2">
      <c r="A16" s="5">
        <v>13</v>
      </c>
      <c r="B16" s="5" t="s">
        <v>2264</v>
      </c>
      <c r="C16" s="6" t="s">
        <v>142</v>
      </c>
      <c r="D16" s="5" t="s">
        <v>2220</v>
      </c>
    </row>
    <row r="17" spans="1:4" x14ac:dyDescent="0.2">
      <c r="A17" s="5">
        <v>14</v>
      </c>
      <c r="B17" s="5" t="s">
        <v>2264</v>
      </c>
      <c r="C17" s="6" t="s">
        <v>152</v>
      </c>
      <c r="D17" s="5" t="s">
        <v>2220</v>
      </c>
    </row>
    <row r="18" spans="1:4" x14ac:dyDescent="0.2">
      <c r="A18" s="5">
        <v>15</v>
      </c>
      <c r="B18" s="5" t="s">
        <v>2264</v>
      </c>
      <c r="C18" s="6" t="s">
        <v>162</v>
      </c>
      <c r="D18" s="5" t="s">
        <v>2220</v>
      </c>
    </row>
    <row r="19" spans="1:4" x14ac:dyDescent="0.2">
      <c r="A19" s="5">
        <v>16</v>
      </c>
      <c r="B19" s="5" t="s">
        <v>2264</v>
      </c>
      <c r="C19" s="6" t="s">
        <v>171</v>
      </c>
      <c r="D19" s="5" t="s">
        <v>2220</v>
      </c>
    </row>
    <row r="20" spans="1:4" x14ac:dyDescent="0.2">
      <c r="A20" s="5">
        <v>17</v>
      </c>
      <c r="B20" s="5" t="s">
        <v>2264</v>
      </c>
      <c r="C20" s="6" t="s">
        <v>179</v>
      </c>
      <c r="D20" s="5" t="s">
        <v>2220</v>
      </c>
    </row>
    <row r="21" spans="1:4" x14ac:dyDescent="0.2">
      <c r="A21" s="5">
        <v>18</v>
      </c>
      <c r="B21" s="5" t="s">
        <v>2264</v>
      </c>
      <c r="C21" s="6" t="s">
        <v>190</v>
      </c>
      <c r="D21" s="5" t="s">
        <v>2220</v>
      </c>
    </row>
    <row r="22" spans="1:4" x14ac:dyDescent="0.2">
      <c r="A22" s="5">
        <v>19</v>
      </c>
      <c r="B22" s="5" t="s">
        <v>2264</v>
      </c>
      <c r="C22" s="6" t="s">
        <v>201</v>
      </c>
      <c r="D22" s="5" t="s">
        <v>2220</v>
      </c>
    </row>
    <row r="23" spans="1:4" x14ac:dyDescent="0.2">
      <c r="A23" s="5">
        <v>20</v>
      </c>
      <c r="B23" s="5" t="s">
        <v>2264</v>
      </c>
      <c r="C23" s="6" t="s">
        <v>216</v>
      </c>
      <c r="D23" s="5" t="s">
        <v>2220</v>
      </c>
    </row>
    <row r="24" spans="1:4" x14ac:dyDescent="0.2">
      <c r="A24" s="5">
        <v>21</v>
      </c>
      <c r="B24" s="5" t="s">
        <v>2264</v>
      </c>
      <c r="C24" s="6" t="s">
        <v>228</v>
      </c>
      <c r="D24" s="5" t="s">
        <v>2220</v>
      </c>
    </row>
    <row r="25" spans="1:4" x14ac:dyDescent="0.2">
      <c r="A25" s="5">
        <v>22</v>
      </c>
      <c r="B25" s="5" t="s">
        <v>2264</v>
      </c>
      <c r="C25" s="6" t="s">
        <v>239</v>
      </c>
      <c r="D25" s="5" t="s">
        <v>2220</v>
      </c>
    </row>
    <row r="26" spans="1:4" x14ac:dyDescent="0.2">
      <c r="A26" s="5">
        <v>23</v>
      </c>
      <c r="B26" s="5" t="s">
        <v>2264</v>
      </c>
      <c r="C26" s="6" t="s">
        <v>250</v>
      </c>
      <c r="D26" s="5" t="s">
        <v>2220</v>
      </c>
    </row>
    <row r="27" spans="1:4" x14ac:dyDescent="0.2">
      <c r="A27" s="5">
        <v>24</v>
      </c>
      <c r="B27" s="5" t="s">
        <v>2264</v>
      </c>
      <c r="C27" s="6" t="s">
        <v>259</v>
      </c>
      <c r="D27" s="5" t="s">
        <v>2220</v>
      </c>
    </row>
    <row r="28" spans="1:4" x14ac:dyDescent="0.2">
      <c r="A28" s="5">
        <v>25</v>
      </c>
      <c r="B28" s="5" t="s">
        <v>2264</v>
      </c>
      <c r="C28" s="6" t="s">
        <v>269</v>
      </c>
      <c r="D28" s="5" t="s">
        <v>2220</v>
      </c>
    </row>
    <row r="29" spans="1:4" x14ac:dyDescent="0.2">
      <c r="A29" s="5">
        <v>26</v>
      </c>
      <c r="B29" s="5" t="s">
        <v>2264</v>
      </c>
      <c r="C29" s="6" t="s">
        <v>279</v>
      </c>
      <c r="D29" s="5" t="s">
        <v>2220</v>
      </c>
    </row>
    <row r="30" spans="1:4" x14ac:dyDescent="0.2">
      <c r="A30" s="5">
        <v>27</v>
      </c>
      <c r="B30" s="5" t="s">
        <v>2264</v>
      </c>
      <c r="C30" s="6" t="s">
        <v>289</v>
      </c>
      <c r="D30" s="5" t="s">
        <v>2220</v>
      </c>
    </row>
    <row r="31" spans="1:4" x14ac:dyDescent="0.2">
      <c r="A31" s="5">
        <v>28</v>
      </c>
      <c r="B31" s="5" t="s">
        <v>2264</v>
      </c>
      <c r="C31" s="6" t="s">
        <v>299</v>
      </c>
      <c r="D31" s="5" t="s">
        <v>2220</v>
      </c>
    </row>
    <row r="32" spans="1:4" x14ac:dyDescent="0.2">
      <c r="A32" s="5">
        <v>29</v>
      </c>
      <c r="B32" s="5" t="s">
        <v>2264</v>
      </c>
      <c r="C32" s="6" t="s">
        <v>310</v>
      </c>
      <c r="D32" s="5" t="s">
        <v>2220</v>
      </c>
    </row>
    <row r="33" spans="1:4" x14ac:dyDescent="0.2">
      <c r="A33" s="5">
        <v>30</v>
      </c>
      <c r="B33" s="5" t="s">
        <v>2264</v>
      </c>
      <c r="C33" s="6" t="s">
        <v>320</v>
      </c>
      <c r="D33" s="5" t="s">
        <v>2220</v>
      </c>
    </row>
    <row r="34" spans="1:4" x14ac:dyDescent="0.2">
      <c r="A34" s="5">
        <v>31</v>
      </c>
      <c r="B34" s="5" t="s">
        <v>2264</v>
      </c>
      <c r="C34" s="6" t="s">
        <v>329</v>
      </c>
      <c r="D34" s="5" t="s">
        <v>2220</v>
      </c>
    </row>
    <row r="35" spans="1:4" x14ac:dyDescent="0.2">
      <c r="A35" s="5">
        <v>32</v>
      </c>
      <c r="B35" s="5" t="s">
        <v>2264</v>
      </c>
      <c r="C35" s="6" t="s">
        <v>338</v>
      </c>
      <c r="D35" s="5" t="s">
        <v>2220</v>
      </c>
    </row>
    <row r="36" spans="1:4" x14ac:dyDescent="0.2">
      <c r="A36" s="5">
        <v>33</v>
      </c>
      <c r="B36" s="5" t="s">
        <v>2264</v>
      </c>
      <c r="C36" s="6" t="s">
        <v>348</v>
      </c>
      <c r="D36" s="5" t="s">
        <v>2220</v>
      </c>
    </row>
    <row r="37" spans="1:4" x14ac:dyDescent="0.2">
      <c r="A37" s="5">
        <v>34</v>
      </c>
      <c r="B37" s="5" t="s">
        <v>2264</v>
      </c>
      <c r="C37" s="6" t="s">
        <v>357</v>
      </c>
      <c r="D37" s="5" t="s">
        <v>2220</v>
      </c>
    </row>
    <row r="38" spans="1:4" x14ac:dyDescent="0.2">
      <c r="A38" s="5">
        <v>35</v>
      </c>
      <c r="B38" s="5" t="s">
        <v>2264</v>
      </c>
      <c r="C38" s="6" t="s">
        <v>369</v>
      </c>
      <c r="D38" s="5" t="s">
        <v>2220</v>
      </c>
    </row>
    <row r="39" spans="1:4" x14ac:dyDescent="0.2">
      <c r="A39" s="5">
        <v>36</v>
      </c>
      <c r="B39" s="5" t="s">
        <v>2264</v>
      </c>
      <c r="C39" s="6" t="s">
        <v>379</v>
      </c>
      <c r="D39" s="5" t="s">
        <v>2220</v>
      </c>
    </row>
    <row r="40" spans="1:4" x14ac:dyDescent="0.2">
      <c r="A40" s="5">
        <v>37</v>
      </c>
      <c r="B40" s="5" t="s">
        <v>2264</v>
      </c>
      <c r="C40" s="6" t="s">
        <v>390</v>
      </c>
      <c r="D40" s="5" t="s">
        <v>2220</v>
      </c>
    </row>
    <row r="41" spans="1:4" x14ac:dyDescent="0.2">
      <c r="A41" s="5">
        <v>38</v>
      </c>
      <c r="B41" s="5" t="s">
        <v>2264</v>
      </c>
      <c r="C41" s="6" t="s">
        <v>401</v>
      </c>
      <c r="D41" s="5" t="s">
        <v>2220</v>
      </c>
    </row>
    <row r="42" spans="1:4" x14ac:dyDescent="0.2">
      <c r="A42" s="5">
        <v>39</v>
      </c>
      <c r="B42" s="5" t="s">
        <v>2264</v>
      </c>
      <c r="C42" s="6" t="s">
        <v>412</v>
      </c>
      <c r="D42" s="5" t="s">
        <v>2220</v>
      </c>
    </row>
    <row r="43" spans="1:4" x14ac:dyDescent="0.2">
      <c r="A43" s="5">
        <v>40</v>
      </c>
      <c r="B43" s="5" t="s">
        <v>2264</v>
      </c>
      <c r="C43" s="6" t="s">
        <v>422</v>
      </c>
      <c r="D43" s="5" t="s">
        <v>2220</v>
      </c>
    </row>
    <row r="44" spans="1:4" x14ac:dyDescent="0.2">
      <c r="A44" s="5">
        <v>41</v>
      </c>
      <c r="B44" s="5" t="s">
        <v>2264</v>
      </c>
      <c r="C44" s="6" t="s">
        <v>432</v>
      </c>
      <c r="D44" s="5" t="s">
        <v>2220</v>
      </c>
    </row>
    <row r="45" spans="1:4" x14ac:dyDescent="0.2">
      <c r="A45" s="5">
        <v>42</v>
      </c>
      <c r="B45" s="5" t="s">
        <v>2264</v>
      </c>
      <c r="C45" s="6" t="s">
        <v>442</v>
      </c>
      <c r="D45" s="5" t="s">
        <v>2220</v>
      </c>
    </row>
    <row r="46" spans="1:4" x14ac:dyDescent="0.2">
      <c r="A46" s="5">
        <v>43</v>
      </c>
      <c r="B46" s="5" t="s">
        <v>2264</v>
      </c>
      <c r="C46" s="6" t="s">
        <v>453</v>
      </c>
      <c r="D46" s="5" t="s">
        <v>2220</v>
      </c>
    </row>
    <row r="47" spans="1:4" x14ac:dyDescent="0.2">
      <c r="A47" s="5">
        <v>44</v>
      </c>
      <c r="B47" s="5" t="s">
        <v>2264</v>
      </c>
      <c r="C47" s="6" t="s">
        <v>462</v>
      </c>
      <c r="D47" s="5" t="s">
        <v>2220</v>
      </c>
    </row>
    <row r="48" spans="1:4" x14ac:dyDescent="0.2">
      <c r="A48" s="5">
        <v>45</v>
      </c>
      <c r="B48" s="5" t="s">
        <v>2264</v>
      </c>
      <c r="C48" s="6" t="s">
        <v>472</v>
      </c>
      <c r="D48" s="5" t="s">
        <v>2220</v>
      </c>
    </row>
    <row r="49" spans="1:4" x14ac:dyDescent="0.2">
      <c r="A49" s="5">
        <v>46</v>
      </c>
      <c r="B49" s="5" t="s">
        <v>2264</v>
      </c>
      <c r="C49" s="6" t="s">
        <v>480</v>
      </c>
      <c r="D49" s="5" t="s">
        <v>2220</v>
      </c>
    </row>
    <row r="50" spans="1:4" x14ac:dyDescent="0.2">
      <c r="A50" s="5">
        <v>47</v>
      </c>
      <c r="B50" s="5" t="s">
        <v>2264</v>
      </c>
      <c r="C50" s="6" t="s">
        <v>488</v>
      </c>
      <c r="D50" s="5" t="s">
        <v>2220</v>
      </c>
    </row>
    <row r="51" spans="1:4" x14ac:dyDescent="0.2">
      <c r="A51" s="5">
        <v>48</v>
      </c>
      <c r="B51" s="5" t="s">
        <v>2264</v>
      </c>
      <c r="C51" s="6" t="s">
        <v>498</v>
      </c>
      <c r="D51" s="5" t="s">
        <v>2220</v>
      </c>
    </row>
    <row r="52" spans="1:4" x14ac:dyDescent="0.2">
      <c r="A52" s="5">
        <v>49</v>
      </c>
      <c r="B52" s="5" t="s">
        <v>2264</v>
      </c>
      <c r="C52" s="6" t="s">
        <v>507</v>
      </c>
      <c r="D52" s="5" t="s">
        <v>2220</v>
      </c>
    </row>
    <row r="53" spans="1:4" x14ac:dyDescent="0.2">
      <c r="A53" s="5">
        <v>50</v>
      </c>
      <c r="B53" s="5" t="s">
        <v>2264</v>
      </c>
      <c r="C53" s="6" t="s">
        <v>515</v>
      </c>
      <c r="D53" s="5" t="s">
        <v>2220</v>
      </c>
    </row>
    <row r="54" spans="1:4" x14ac:dyDescent="0.2">
      <c r="A54" s="5">
        <v>51</v>
      </c>
      <c r="B54" s="5" t="s">
        <v>2264</v>
      </c>
      <c r="C54" s="6" t="s">
        <v>525</v>
      </c>
      <c r="D54" s="5" t="s">
        <v>2220</v>
      </c>
    </row>
    <row r="55" spans="1:4" x14ac:dyDescent="0.2">
      <c r="A55" s="5">
        <v>52</v>
      </c>
      <c r="B55" s="5" t="s">
        <v>2264</v>
      </c>
      <c r="C55" s="6" t="s">
        <v>2269</v>
      </c>
      <c r="D55" s="5" t="s">
        <v>2220</v>
      </c>
    </row>
    <row r="56" spans="1:4" x14ac:dyDescent="0.2">
      <c r="A56" s="5">
        <v>53</v>
      </c>
      <c r="B56" s="5" t="s">
        <v>2264</v>
      </c>
      <c r="C56" s="6" t="s">
        <v>2270</v>
      </c>
      <c r="D56" s="5" t="s">
        <v>2220</v>
      </c>
    </row>
    <row r="57" spans="1:4" x14ac:dyDescent="0.2">
      <c r="A57" s="5">
        <v>54</v>
      </c>
      <c r="B57" s="5" t="s">
        <v>2264</v>
      </c>
      <c r="C57" s="6" t="s">
        <v>2271</v>
      </c>
      <c r="D57" s="5" t="s">
        <v>2220</v>
      </c>
    </row>
    <row r="58" spans="1:4" x14ac:dyDescent="0.2">
      <c r="A58" s="5">
        <v>55</v>
      </c>
      <c r="B58" s="5" t="s">
        <v>2264</v>
      </c>
      <c r="C58" s="6" t="s">
        <v>2272</v>
      </c>
      <c r="D58" s="5" t="s">
        <v>2220</v>
      </c>
    </row>
    <row r="59" spans="1:4" x14ac:dyDescent="0.2">
      <c r="A59" s="5">
        <v>56</v>
      </c>
      <c r="B59" s="5" t="s">
        <v>2264</v>
      </c>
      <c r="C59" s="6" t="s">
        <v>2273</v>
      </c>
      <c r="D59" s="5" t="s">
        <v>2220</v>
      </c>
    </row>
    <row r="60" spans="1:4" x14ac:dyDescent="0.2">
      <c r="A60" s="5">
        <v>57</v>
      </c>
      <c r="B60" s="5" t="s">
        <v>2264</v>
      </c>
      <c r="C60" s="6" t="s">
        <v>2274</v>
      </c>
      <c r="D60" s="5" t="s">
        <v>2220</v>
      </c>
    </row>
    <row r="61" spans="1:4" x14ac:dyDescent="0.2">
      <c r="A61" s="5">
        <v>58</v>
      </c>
      <c r="B61" s="5" t="s">
        <v>2264</v>
      </c>
      <c r="C61" s="6" t="s">
        <v>2275</v>
      </c>
      <c r="D61" s="5" t="s">
        <v>2220</v>
      </c>
    </row>
    <row r="62" spans="1:4" x14ac:dyDescent="0.2">
      <c r="A62" s="5">
        <v>59</v>
      </c>
      <c r="B62" s="5" t="s">
        <v>2264</v>
      </c>
      <c r="C62" s="6" t="s">
        <v>2276</v>
      </c>
      <c r="D62" s="5" t="s">
        <v>2220</v>
      </c>
    </row>
    <row r="63" spans="1:4" x14ac:dyDescent="0.2">
      <c r="A63" s="5">
        <v>60</v>
      </c>
      <c r="B63" s="5" t="s">
        <v>2264</v>
      </c>
      <c r="C63" s="6" t="s">
        <v>2277</v>
      </c>
      <c r="D63" s="5" t="s">
        <v>2220</v>
      </c>
    </row>
    <row r="64" spans="1:4" x14ac:dyDescent="0.2">
      <c r="A64" s="5">
        <v>61</v>
      </c>
      <c r="B64" s="5" t="s">
        <v>2264</v>
      </c>
      <c r="C64" s="6" t="s">
        <v>2278</v>
      </c>
      <c r="D64" s="5" t="s">
        <v>2220</v>
      </c>
    </row>
    <row r="65" spans="1:4" x14ac:dyDescent="0.2">
      <c r="A65" s="5">
        <v>62</v>
      </c>
      <c r="B65" s="5" t="s">
        <v>2264</v>
      </c>
      <c r="C65" s="6" t="s">
        <v>2279</v>
      </c>
      <c r="D65" s="5" t="s">
        <v>2220</v>
      </c>
    </row>
    <row r="66" spans="1:4" x14ac:dyDescent="0.2">
      <c r="A66" s="5">
        <v>63</v>
      </c>
      <c r="B66" s="5" t="s">
        <v>2264</v>
      </c>
      <c r="C66" s="6" t="s">
        <v>2280</v>
      </c>
      <c r="D66" s="5" t="s">
        <v>2220</v>
      </c>
    </row>
    <row r="67" spans="1:4" x14ac:dyDescent="0.2">
      <c r="A67" s="5">
        <v>64</v>
      </c>
      <c r="B67" s="5" t="s">
        <v>2264</v>
      </c>
      <c r="C67" s="6" t="s">
        <v>2281</v>
      </c>
      <c r="D67" s="5" t="s">
        <v>2220</v>
      </c>
    </row>
    <row r="68" spans="1:4" x14ac:dyDescent="0.2">
      <c r="A68" s="5">
        <v>65</v>
      </c>
      <c r="B68" s="5" t="s">
        <v>2264</v>
      </c>
      <c r="C68" s="6" t="s">
        <v>2282</v>
      </c>
      <c r="D68" s="5" t="s">
        <v>2220</v>
      </c>
    </row>
    <row r="69" spans="1:4" x14ac:dyDescent="0.2">
      <c r="A69" s="5">
        <v>66</v>
      </c>
      <c r="B69" s="5" t="s">
        <v>2264</v>
      </c>
      <c r="C69" s="6" t="s">
        <v>2283</v>
      </c>
      <c r="D69" s="5" t="s">
        <v>2220</v>
      </c>
    </row>
    <row r="70" spans="1:4" x14ac:dyDescent="0.2">
      <c r="A70" s="5">
        <v>67</v>
      </c>
      <c r="B70" s="5" t="s">
        <v>2264</v>
      </c>
      <c r="C70" s="6" t="s">
        <v>2284</v>
      </c>
      <c r="D70" s="5" t="s">
        <v>2220</v>
      </c>
    </row>
    <row r="71" spans="1:4" x14ac:dyDescent="0.2">
      <c r="A71" s="5">
        <v>68</v>
      </c>
      <c r="B71" s="5" t="s">
        <v>2264</v>
      </c>
      <c r="C71" s="6" t="s">
        <v>2285</v>
      </c>
      <c r="D71" s="5" t="s">
        <v>2220</v>
      </c>
    </row>
    <row r="72" spans="1:4" x14ac:dyDescent="0.2">
      <c r="A72" s="5">
        <v>69</v>
      </c>
      <c r="B72" s="5" t="s">
        <v>2264</v>
      </c>
      <c r="C72" s="6" t="s">
        <v>2286</v>
      </c>
      <c r="D72" s="5" t="s">
        <v>2220</v>
      </c>
    </row>
    <row r="73" spans="1:4" x14ac:dyDescent="0.2">
      <c r="A73" s="5">
        <v>70</v>
      </c>
      <c r="B73" s="5" t="s">
        <v>2264</v>
      </c>
      <c r="C73" s="6" t="s">
        <v>2287</v>
      </c>
      <c r="D73" s="5" t="s">
        <v>2220</v>
      </c>
    </row>
    <row r="74" spans="1:4" x14ac:dyDescent="0.2">
      <c r="A74" s="5">
        <v>71</v>
      </c>
      <c r="B74" s="5" t="s">
        <v>2264</v>
      </c>
      <c r="C74" s="6" t="s">
        <v>2288</v>
      </c>
      <c r="D74" s="5" t="s">
        <v>2220</v>
      </c>
    </row>
    <row r="75" spans="1:4" x14ac:dyDescent="0.2">
      <c r="A75" s="5">
        <v>72</v>
      </c>
      <c r="B75" s="5" t="s">
        <v>2264</v>
      </c>
      <c r="C75" s="6" t="s">
        <v>2289</v>
      </c>
      <c r="D75" s="5" t="s">
        <v>2220</v>
      </c>
    </row>
    <row r="76" spans="1:4" x14ac:dyDescent="0.2">
      <c r="A76" s="5">
        <v>73</v>
      </c>
      <c r="B76" s="5" t="s">
        <v>2264</v>
      </c>
      <c r="C76" s="6" t="s">
        <v>2290</v>
      </c>
      <c r="D76" s="5" t="s">
        <v>2220</v>
      </c>
    </row>
    <row r="77" spans="1:4" x14ac:dyDescent="0.2">
      <c r="A77" s="5">
        <v>74</v>
      </c>
      <c r="B77" s="5" t="s">
        <v>2264</v>
      </c>
      <c r="C77" s="6" t="s">
        <v>2291</v>
      </c>
      <c r="D77" s="5" t="s">
        <v>2220</v>
      </c>
    </row>
    <row r="78" spans="1:4" x14ac:dyDescent="0.2">
      <c r="A78" s="5">
        <v>75</v>
      </c>
      <c r="B78" s="5" t="s">
        <v>2264</v>
      </c>
      <c r="C78" s="6" t="s">
        <v>2292</v>
      </c>
      <c r="D78" s="5" t="s">
        <v>2220</v>
      </c>
    </row>
    <row r="79" spans="1:4" x14ac:dyDescent="0.2">
      <c r="A79" s="5">
        <v>76</v>
      </c>
      <c r="B79" s="5" t="s">
        <v>2264</v>
      </c>
      <c r="C79" s="6" t="s">
        <v>2293</v>
      </c>
      <c r="D79" s="5" t="s">
        <v>2220</v>
      </c>
    </row>
    <row r="80" spans="1:4" x14ac:dyDescent="0.2">
      <c r="A80" s="5">
        <v>77</v>
      </c>
      <c r="B80" s="5" t="s">
        <v>2264</v>
      </c>
      <c r="C80" s="6" t="s">
        <v>2294</v>
      </c>
      <c r="D80" s="5" t="s">
        <v>2220</v>
      </c>
    </row>
    <row r="81" spans="1:4" x14ac:dyDescent="0.2">
      <c r="A81" s="5">
        <v>78</v>
      </c>
      <c r="B81" s="5" t="s">
        <v>2264</v>
      </c>
      <c r="C81" s="6" t="s">
        <v>2295</v>
      </c>
      <c r="D81" s="5" t="s">
        <v>2220</v>
      </c>
    </row>
    <row r="82" spans="1:4" x14ac:dyDescent="0.2">
      <c r="A82" s="5">
        <v>79</v>
      </c>
      <c r="B82" s="5" t="s">
        <v>2264</v>
      </c>
      <c r="C82" s="6" t="s">
        <v>2251</v>
      </c>
      <c r="D82" s="5" t="s">
        <v>2220</v>
      </c>
    </row>
    <row r="83" spans="1:4" x14ac:dyDescent="0.2">
      <c r="A83" s="5">
        <v>80</v>
      </c>
      <c r="B83" s="5" t="s">
        <v>2264</v>
      </c>
      <c r="C83" s="6" t="s">
        <v>2253</v>
      </c>
      <c r="D83" s="5" t="s">
        <v>2220</v>
      </c>
    </row>
    <row r="84" spans="1:4" x14ac:dyDescent="0.2">
      <c r="A84" s="5">
        <v>81</v>
      </c>
      <c r="B84" s="5" t="s">
        <v>2264</v>
      </c>
      <c r="C84" s="6" t="s">
        <v>2255</v>
      </c>
      <c r="D84" s="5" t="s">
        <v>2220</v>
      </c>
    </row>
    <row r="85" spans="1:4" ht="28" x14ac:dyDescent="0.2">
      <c r="A85" s="5">
        <v>82</v>
      </c>
      <c r="B85" s="5" t="s">
        <v>2264</v>
      </c>
      <c r="C85" s="6" t="s">
        <v>2296</v>
      </c>
      <c r="D85" s="5" t="s">
        <v>2220</v>
      </c>
    </row>
    <row r="86" spans="1:4" x14ac:dyDescent="0.2">
      <c r="A86" s="5">
        <v>83</v>
      </c>
      <c r="B86" s="5" t="s">
        <v>2264</v>
      </c>
      <c r="C86" s="6" t="s">
        <v>2297</v>
      </c>
      <c r="D86" s="5" t="s">
        <v>2220</v>
      </c>
    </row>
    <row r="87" spans="1:4" x14ac:dyDescent="0.2">
      <c r="A87" s="5">
        <v>84</v>
      </c>
      <c r="B87" s="5" t="s">
        <v>2264</v>
      </c>
      <c r="C87" s="6" t="s">
        <v>2298</v>
      </c>
      <c r="D87" s="5" t="s">
        <v>2220</v>
      </c>
    </row>
    <row r="88" spans="1:4" x14ac:dyDescent="0.2">
      <c r="A88" s="5">
        <v>85</v>
      </c>
      <c r="B88" s="5" t="s">
        <v>2264</v>
      </c>
      <c r="C88" s="6" t="s">
        <v>2299</v>
      </c>
      <c r="D88" s="5" t="s">
        <v>2220</v>
      </c>
    </row>
    <row r="89" spans="1:4" x14ac:dyDescent="0.2">
      <c r="A89" s="5">
        <v>86</v>
      </c>
      <c r="B89" s="5" t="s">
        <v>2264</v>
      </c>
      <c r="C89" s="6" t="s">
        <v>2300</v>
      </c>
      <c r="D89" s="5" t="s">
        <v>2220</v>
      </c>
    </row>
    <row r="90" spans="1:4" x14ac:dyDescent="0.2">
      <c r="A90" s="5">
        <v>87</v>
      </c>
      <c r="B90" s="5" t="s">
        <v>2264</v>
      </c>
      <c r="C90" s="6" t="s">
        <v>2301</v>
      </c>
      <c r="D90" s="5" t="s">
        <v>2220</v>
      </c>
    </row>
    <row r="91" spans="1:4" x14ac:dyDescent="0.2">
      <c r="A91" s="5">
        <v>88</v>
      </c>
      <c r="B91" s="5" t="s">
        <v>2264</v>
      </c>
      <c r="C91" s="6" t="s">
        <v>2302</v>
      </c>
      <c r="D91" s="5" t="s">
        <v>2220</v>
      </c>
    </row>
    <row r="92" spans="1:4" x14ac:dyDescent="0.2">
      <c r="A92" s="5">
        <v>89</v>
      </c>
      <c r="B92" s="5" t="s">
        <v>2264</v>
      </c>
      <c r="C92" s="6" t="s">
        <v>2303</v>
      </c>
      <c r="D92" s="5" t="s">
        <v>2220</v>
      </c>
    </row>
    <row r="93" spans="1:4" x14ac:dyDescent="0.2">
      <c r="A93" s="5">
        <v>90</v>
      </c>
      <c r="B93" s="5" t="s">
        <v>2264</v>
      </c>
      <c r="C93" s="6" t="s">
        <v>2304</v>
      </c>
      <c r="D93" s="5" t="s">
        <v>2220</v>
      </c>
    </row>
    <row r="94" spans="1:4" x14ac:dyDescent="0.2">
      <c r="A94" s="5">
        <v>91</v>
      </c>
      <c r="B94" s="5" t="s">
        <v>2264</v>
      </c>
      <c r="C94" s="6" t="s">
        <v>2305</v>
      </c>
      <c r="D94" s="5" t="s">
        <v>2220</v>
      </c>
    </row>
    <row r="95" spans="1:4" x14ac:dyDescent="0.2">
      <c r="A95" s="5">
        <v>92</v>
      </c>
      <c r="B95" s="5" t="s">
        <v>2264</v>
      </c>
      <c r="C95" s="6" t="s">
        <v>2306</v>
      </c>
      <c r="D95" s="5" t="s">
        <v>2220</v>
      </c>
    </row>
    <row r="96" spans="1:4" x14ac:dyDescent="0.2">
      <c r="A96" s="5">
        <v>93</v>
      </c>
      <c r="B96" s="5" t="s">
        <v>2264</v>
      </c>
      <c r="C96" s="6" t="s">
        <v>2307</v>
      </c>
      <c r="D96" s="5" t="s">
        <v>2220</v>
      </c>
    </row>
    <row r="97" spans="1:4" x14ac:dyDescent="0.2">
      <c r="A97" s="5">
        <v>94</v>
      </c>
      <c r="B97" s="5" t="s">
        <v>2264</v>
      </c>
      <c r="C97" s="6" t="s">
        <v>2308</v>
      </c>
      <c r="D97" s="5" t="s">
        <v>2220</v>
      </c>
    </row>
    <row r="98" spans="1:4" x14ac:dyDescent="0.2">
      <c r="A98" s="5">
        <v>95</v>
      </c>
      <c r="B98" s="5" t="s">
        <v>2264</v>
      </c>
      <c r="C98" s="6" t="s">
        <v>2309</v>
      </c>
      <c r="D98" s="5" t="s">
        <v>2220</v>
      </c>
    </row>
    <row r="99" spans="1:4" x14ac:dyDescent="0.2">
      <c r="A99" s="5">
        <v>96</v>
      </c>
      <c r="B99" s="5" t="s">
        <v>2264</v>
      </c>
      <c r="C99" s="6" t="s">
        <v>2310</v>
      </c>
      <c r="D99" s="5" t="s">
        <v>2220</v>
      </c>
    </row>
    <row r="100" spans="1:4" x14ac:dyDescent="0.2">
      <c r="A100" s="5">
        <v>97</v>
      </c>
      <c r="B100" s="5" t="s">
        <v>2264</v>
      </c>
      <c r="C100" s="6" t="s">
        <v>2311</v>
      </c>
      <c r="D100" s="5" t="s">
        <v>2220</v>
      </c>
    </row>
    <row r="101" spans="1:4" x14ac:dyDescent="0.2">
      <c r="A101" s="5">
        <v>98</v>
      </c>
      <c r="B101" s="5" t="s">
        <v>2264</v>
      </c>
      <c r="C101" s="6" t="s">
        <v>2312</v>
      </c>
      <c r="D101" s="5" t="s">
        <v>2220</v>
      </c>
    </row>
    <row r="102" spans="1:4" x14ac:dyDescent="0.2">
      <c r="A102" s="5">
        <v>99</v>
      </c>
      <c r="B102" s="5" t="s">
        <v>2264</v>
      </c>
      <c r="C102" s="6" t="s">
        <v>2313</v>
      </c>
      <c r="D102" s="5" t="s">
        <v>2220</v>
      </c>
    </row>
    <row r="103" spans="1:4" x14ac:dyDescent="0.2">
      <c r="A103" s="5">
        <v>100</v>
      </c>
      <c r="B103" s="5" t="s">
        <v>2264</v>
      </c>
      <c r="C103" s="6" t="s">
        <v>2314</v>
      </c>
      <c r="D103" s="5" t="s">
        <v>2220</v>
      </c>
    </row>
    <row r="104" spans="1:4" x14ac:dyDescent="0.2">
      <c r="A104" s="5">
        <v>101</v>
      </c>
      <c r="B104" s="5" t="s">
        <v>2264</v>
      </c>
      <c r="C104" s="6" t="s">
        <v>2315</v>
      </c>
      <c r="D104" s="5" t="s">
        <v>2220</v>
      </c>
    </row>
    <row r="105" spans="1:4" x14ac:dyDescent="0.2">
      <c r="A105" s="5">
        <v>102</v>
      </c>
      <c r="B105" s="5" t="s">
        <v>2264</v>
      </c>
      <c r="C105" s="6" t="s">
        <v>2316</v>
      </c>
      <c r="D105" s="5" t="s">
        <v>2220</v>
      </c>
    </row>
    <row r="106" spans="1:4" x14ac:dyDescent="0.2">
      <c r="A106" s="5">
        <v>103</v>
      </c>
      <c r="B106" s="5" t="s">
        <v>2317</v>
      </c>
      <c r="C106" s="6" t="s">
        <v>2318</v>
      </c>
      <c r="D106" s="5" t="s">
        <v>2220</v>
      </c>
    </row>
    <row r="107" spans="1:4" x14ac:dyDescent="0.2">
      <c r="A107" s="5">
        <v>104</v>
      </c>
      <c r="B107" s="5" t="s">
        <v>2317</v>
      </c>
      <c r="C107" s="6" t="s">
        <v>548</v>
      </c>
      <c r="D107" s="5" t="s">
        <v>2220</v>
      </c>
    </row>
    <row r="108" spans="1:4" x14ac:dyDescent="0.2">
      <c r="A108" s="5">
        <v>105</v>
      </c>
      <c r="B108" s="5" t="s">
        <v>2317</v>
      </c>
      <c r="C108" s="6" t="s">
        <v>560</v>
      </c>
      <c r="D108" s="5" t="s">
        <v>2220</v>
      </c>
    </row>
    <row r="109" spans="1:4" x14ac:dyDescent="0.2">
      <c r="A109" s="5">
        <v>106</v>
      </c>
      <c r="B109" s="5" t="s">
        <v>2317</v>
      </c>
      <c r="C109" s="6" t="s">
        <v>573</v>
      </c>
      <c r="D109" s="5" t="s">
        <v>2220</v>
      </c>
    </row>
    <row r="110" spans="1:4" x14ac:dyDescent="0.2">
      <c r="A110" s="5">
        <v>107</v>
      </c>
      <c r="B110" s="5" t="s">
        <v>2317</v>
      </c>
      <c r="C110" s="6" t="s">
        <v>587</v>
      </c>
      <c r="D110" s="5" t="s">
        <v>2220</v>
      </c>
    </row>
    <row r="111" spans="1:4" x14ac:dyDescent="0.2">
      <c r="A111" s="5">
        <v>108</v>
      </c>
      <c r="B111" s="5" t="s">
        <v>2317</v>
      </c>
      <c r="C111" s="6" t="s">
        <v>601</v>
      </c>
      <c r="D111" s="5" t="s">
        <v>2220</v>
      </c>
    </row>
    <row r="112" spans="1:4" x14ac:dyDescent="0.2">
      <c r="A112" s="5">
        <v>109</v>
      </c>
      <c r="B112" s="5" t="s">
        <v>2317</v>
      </c>
      <c r="C112" s="6" t="s">
        <v>614</v>
      </c>
      <c r="D112" s="5" t="s">
        <v>2220</v>
      </c>
    </row>
    <row r="113" spans="1:4" x14ac:dyDescent="0.2">
      <c r="A113" s="5">
        <v>110</v>
      </c>
      <c r="B113" s="5" t="s">
        <v>2317</v>
      </c>
      <c r="C113" s="6" t="s">
        <v>628</v>
      </c>
      <c r="D113" s="5" t="s">
        <v>2220</v>
      </c>
    </row>
    <row r="114" spans="1:4" x14ac:dyDescent="0.2">
      <c r="A114" s="5">
        <v>111</v>
      </c>
      <c r="B114" s="5" t="s">
        <v>2317</v>
      </c>
      <c r="C114" s="6" t="s">
        <v>642</v>
      </c>
      <c r="D114" s="5" t="s">
        <v>2220</v>
      </c>
    </row>
    <row r="115" spans="1:4" x14ac:dyDescent="0.2">
      <c r="A115" s="5">
        <v>112</v>
      </c>
      <c r="B115" s="5" t="s">
        <v>2317</v>
      </c>
      <c r="C115" s="6" t="s">
        <v>657</v>
      </c>
      <c r="D115" s="5" t="s">
        <v>2220</v>
      </c>
    </row>
    <row r="116" spans="1:4" x14ac:dyDescent="0.2">
      <c r="A116" s="5">
        <v>113</v>
      </c>
      <c r="B116" s="5" t="s">
        <v>2317</v>
      </c>
      <c r="C116" s="6" t="s">
        <v>669</v>
      </c>
      <c r="D116" s="5" t="s">
        <v>2220</v>
      </c>
    </row>
    <row r="117" spans="1:4" x14ac:dyDescent="0.2">
      <c r="A117" s="5">
        <v>114</v>
      </c>
      <c r="B117" s="5" t="s">
        <v>2317</v>
      </c>
      <c r="C117" s="6" t="s">
        <v>680</v>
      </c>
      <c r="D117" s="5" t="s">
        <v>2220</v>
      </c>
    </row>
    <row r="118" spans="1:4" x14ac:dyDescent="0.2">
      <c r="A118" s="5">
        <v>115</v>
      </c>
      <c r="B118" s="5" t="s">
        <v>2317</v>
      </c>
      <c r="C118" s="6" t="s">
        <v>691</v>
      </c>
      <c r="D118" s="5" t="s">
        <v>2220</v>
      </c>
    </row>
    <row r="119" spans="1:4" x14ac:dyDescent="0.2">
      <c r="A119" s="5">
        <v>116</v>
      </c>
      <c r="B119" s="5" t="s">
        <v>2317</v>
      </c>
      <c r="C119" s="6" t="s">
        <v>700</v>
      </c>
      <c r="D119" s="5" t="s">
        <v>2220</v>
      </c>
    </row>
    <row r="120" spans="1:4" x14ac:dyDescent="0.2">
      <c r="A120" s="5">
        <v>117</v>
      </c>
      <c r="B120" s="5" t="s">
        <v>2317</v>
      </c>
      <c r="C120" s="6" t="s">
        <v>707</v>
      </c>
      <c r="D120" s="5" t="s">
        <v>2220</v>
      </c>
    </row>
    <row r="121" spans="1:4" x14ac:dyDescent="0.2">
      <c r="A121" s="5">
        <v>118</v>
      </c>
      <c r="B121" s="5" t="s">
        <v>2317</v>
      </c>
      <c r="C121" s="6" t="s">
        <v>715</v>
      </c>
      <c r="D121" s="5" t="s">
        <v>2220</v>
      </c>
    </row>
    <row r="122" spans="1:4" x14ac:dyDescent="0.2">
      <c r="A122" s="5">
        <v>119</v>
      </c>
      <c r="B122" s="5" t="s">
        <v>2317</v>
      </c>
      <c r="C122" s="6" t="s">
        <v>726</v>
      </c>
      <c r="D122" s="5" t="s">
        <v>2220</v>
      </c>
    </row>
    <row r="123" spans="1:4" x14ac:dyDescent="0.2">
      <c r="A123" s="5">
        <v>120</v>
      </c>
      <c r="B123" s="5" t="s">
        <v>2317</v>
      </c>
      <c r="C123" s="6" t="s">
        <v>736</v>
      </c>
      <c r="D123" s="5" t="s">
        <v>2220</v>
      </c>
    </row>
    <row r="124" spans="1:4" x14ac:dyDescent="0.2">
      <c r="A124" s="5">
        <v>121</v>
      </c>
      <c r="B124" s="5" t="s">
        <v>2317</v>
      </c>
      <c r="C124" s="6" t="s">
        <v>748</v>
      </c>
      <c r="D124" s="5" t="s">
        <v>2220</v>
      </c>
    </row>
    <row r="125" spans="1:4" x14ac:dyDescent="0.2">
      <c r="A125" s="5">
        <v>122</v>
      </c>
      <c r="B125" s="5" t="s">
        <v>2317</v>
      </c>
      <c r="C125" s="6" t="s">
        <v>759</v>
      </c>
      <c r="D125" s="5" t="s">
        <v>2220</v>
      </c>
    </row>
    <row r="126" spans="1:4" x14ac:dyDescent="0.2">
      <c r="A126" s="5">
        <v>123</v>
      </c>
      <c r="B126" s="5" t="s">
        <v>2317</v>
      </c>
      <c r="C126" s="6" t="s">
        <v>773</v>
      </c>
      <c r="D126" s="5" t="s">
        <v>2220</v>
      </c>
    </row>
    <row r="127" spans="1:4" x14ac:dyDescent="0.2">
      <c r="A127" s="5">
        <v>124</v>
      </c>
      <c r="B127" s="5" t="s">
        <v>2317</v>
      </c>
      <c r="C127" s="6" t="s">
        <v>787</v>
      </c>
      <c r="D127" s="5" t="s">
        <v>2220</v>
      </c>
    </row>
    <row r="128" spans="1:4" x14ac:dyDescent="0.2">
      <c r="A128" s="5">
        <v>125</v>
      </c>
      <c r="B128" s="5" t="s">
        <v>2317</v>
      </c>
      <c r="C128" s="6" t="s">
        <v>799</v>
      </c>
      <c r="D128" s="5" t="s">
        <v>2220</v>
      </c>
    </row>
    <row r="129" spans="1:4" x14ac:dyDescent="0.2">
      <c r="A129" s="5">
        <v>126</v>
      </c>
      <c r="B129" s="5" t="s">
        <v>2317</v>
      </c>
      <c r="C129" s="6" t="s">
        <v>813</v>
      </c>
      <c r="D129" s="5" t="s">
        <v>2220</v>
      </c>
    </row>
    <row r="130" spans="1:4" x14ac:dyDescent="0.2">
      <c r="A130" s="5">
        <v>127</v>
      </c>
      <c r="B130" s="5" t="s">
        <v>2317</v>
      </c>
      <c r="C130" s="6" t="s">
        <v>828</v>
      </c>
      <c r="D130" s="5" t="s">
        <v>2220</v>
      </c>
    </row>
    <row r="131" spans="1:4" x14ac:dyDescent="0.2">
      <c r="A131" s="5">
        <v>128</v>
      </c>
      <c r="B131" s="5" t="s">
        <v>2317</v>
      </c>
      <c r="C131" s="6" t="s">
        <v>843</v>
      </c>
      <c r="D131" s="5" t="s">
        <v>2220</v>
      </c>
    </row>
    <row r="132" spans="1:4" x14ac:dyDescent="0.2">
      <c r="A132" s="5">
        <v>129</v>
      </c>
      <c r="B132" s="5" t="s">
        <v>2317</v>
      </c>
      <c r="C132" s="6" t="s">
        <v>854</v>
      </c>
      <c r="D132" s="5" t="s">
        <v>2220</v>
      </c>
    </row>
    <row r="133" spans="1:4" x14ac:dyDescent="0.2">
      <c r="A133" s="5">
        <v>130</v>
      </c>
      <c r="B133" s="5" t="s">
        <v>2317</v>
      </c>
      <c r="C133" s="6" t="s">
        <v>865</v>
      </c>
      <c r="D133" s="5" t="s">
        <v>2220</v>
      </c>
    </row>
    <row r="134" spans="1:4" x14ac:dyDescent="0.2">
      <c r="A134" s="5">
        <v>131</v>
      </c>
      <c r="B134" s="5" t="s">
        <v>2317</v>
      </c>
      <c r="C134" s="6" t="s">
        <v>881</v>
      </c>
      <c r="D134" s="5" t="s">
        <v>2220</v>
      </c>
    </row>
    <row r="135" spans="1:4" x14ac:dyDescent="0.2">
      <c r="A135" s="5">
        <v>132</v>
      </c>
      <c r="B135" s="5" t="s">
        <v>2317</v>
      </c>
      <c r="C135" s="6" t="s">
        <v>895</v>
      </c>
      <c r="D135" s="5" t="s">
        <v>2220</v>
      </c>
    </row>
    <row r="136" spans="1:4" x14ac:dyDescent="0.2">
      <c r="A136" s="5">
        <v>133</v>
      </c>
      <c r="B136" s="5" t="s">
        <v>2317</v>
      </c>
      <c r="C136" s="6" t="s">
        <v>909</v>
      </c>
      <c r="D136" s="5" t="s">
        <v>2220</v>
      </c>
    </row>
    <row r="137" spans="1:4" x14ac:dyDescent="0.2">
      <c r="A137" s="5">
        <v>134</v>
      </c>
      <c r="B137" s="5" t="s">
        <v>2317</v>
      </c>
      <c r="C137" s="6" t="s">
        <v>918</v>
      </c>
      <c r="D137" s="5" t="s">
        <v>2220</v>
      </c>
    </row>
    <row r="138" spans="1:4" x14ac:dyDescent="0.2">
      <c r="A138" s="5">
        <v>135</v>
      </c>
      <c r="B138" s="5" t="s">
        <v>2317</v>
      </c>
      <c r="C138" s="6" t="s">
        <v>933</v>
      </c>
      <c r="D138" s="5" t="s">
        <v>2220</v>
      </c>
    </row>
    <row r="139" spans="1:4" x14ac:dyDescent="0.2">
      <c r="A139" s="5">
        <v>136</v>
      </c>
      <c r="B139" s="5" t="s">
        <v>2317</v>
      </c>
      <c r="C139" s="6" t="s">
        <v>944</v>
      </c>
      <c r="D139" s="5" t="s">
        <v>2220</v>
      </c>
    </row>
    <row r="140" spans="1:4" x14ac:dyDescent="0.2">
      <c r="A140" s="5">
        <v>137</v>
      </c>
      <c r="B140" s="5" t="s">
        <v>2317</v>
      </c>
      <c r="C140" s="6" t="s">
        <v>956</v>
      </c>
      <c r="D140" s="5" t="s">
        <v>2220</v>
      </c>
    </row>
    <row r="141" spans="1:4" x14ac:dyDescent="0.2">
      <c r="A141" s="5">
        <v>138</v>
      </c>
      <c r="B141" s="5" t="s">
        <v>2317</v>
      </c>
      <c r="C141" s="6" t="s">
        <v>966</v>
      </c>
      <c r="D141" s="5" t="s">
        <v>2220</v>
      </c>
    </row>
    <row r="142" spans="1:4" x14ac:dyDescent="0.2">
      <c r="A142" s="5">
        <v>139</v>
      </c>
      <c r="B142" s="5" t="s">
        <v>2317</v>
      </c>
      <c r="C142" s="6" t="s">
        <v>977</v>
      </c>
      <c r="D142" s="5" t="s">
        <v>2220</v>
      </c>
    </row>
    <row r="143" spans="1:4" x14ac:dyDescent="0.2">
      <c r="A143" s="5">
        <v>140</v>
      </c>
      <c r="B143" s="5" t="s">
        <v>2317</v>
      </c>
      <c r="C143" s="6" t="s">
        <v>989</v>
      </c>
      <c r="D143" s="5" t="s">
        <v>2220</v>
      </c>
    </row>
    <row r="144" spans="1:4" x14ac:dyDescent="0.2">
      <c r="A144" s="5">
        <v>141</v>
      </c>
      <c r="B144" s="5" t="s">
        <v>2317</v>
      </c>
      <c r="C144" s="6" t="s">
        <v>999</v>
      </c>
      <c r="D144" s="5" t="s">
        <v>2220</v>
      </c>
    </row>
    <row r="145" spans="1:4" x14ac:dyDescent="0.2">
      <c r="A145" s="5">
        <v>142</v>
      </c>
      <c r="B145" s="5" t="s">
        <v>2317</v>
      </c>
      <c r="C145" s="6" t="s">
        <v>1009</v>
      </c>
      <c r="D145" s="5" t="s">
        <v>2220</v>
      </c>
    </row>
    <row r="146" spans="1:4" x14ac:dyDescent="0.2">
      <c r="A146" s="5">
        <v>143</v>
      </c>
      <c r="B146" s="5" t="s">
        <v>2317</v>
      </c>
      <c r="C146" s="6" t="s">
        <v>1023</v>
      </c>
      <c r="D146" s="5" t="s">
        <v>2220</v>
      </c>
    </row>
    <row r="147" spans="1:4" x14ac:dyDescent="0.2">
      <c r="A147" s="5">
        <v>144</v>
      </c>
      <c r="B147" s="5" t="s">
        <v>2317</v>
      </c>
      <c r="C147" s="6" t="s">
        <v>1035</v>
      </c>
      <c r="D147" s="5" t="s">
        <v>2220</v>
      </c>
    </row>
    <row r="148" spans="1:4" x14ac:dyDescent="0.2">
      <c r="A148" s="5">
        <v>145</v>
      </c>
      <c r="B148" s="5" t="s">
        <v>2317</v>
      </c>
      <c r="C148" s="6" t="s">
        <v>1044</v>
      </c>
      <c r="D148" s="5" t="s">
        <v>2220</v>
      </c>
    </row>
    <row r="149" spans="1:4" x14ac:dyDescent="0.2">
      <c r="A149" s="5">
        <v>146</v>
      </c>
      <c r="B149" s="5" t="s">
        <v>2317</v>
      </c>
      <c r="C149" s="6" t="s">
        <v>1051</v>
      </c>
      <c r="D149" s="5" t="s">
        <v>2220</v>
      </c>
    </row>
    <row r="150" spans="1:4" x14ac:dyDescent="0.2">
      <c r="A150" s="5">
        <v>147</v>
      </c>
      <c r="B150" s="5" t="s">
        <v>2317</v>
      </c>
      <c r="C150" s="6" t="s">
        <v>1060</v>
      </c>
      <c r="D150" s="5" t="s">
        <v>2220</v>
      </c>
    </row>
    <row r="151" spans="1:4" x14ac:dyDescent="0.2">
      <c r="A151" s="5">
        <v>148</v>
      </c>
      <c r="B151" s="5" t="s">
        <v>2317</v>
      </c>
      <c r="C151" s="6" t="s">
        <v>1074</v>
      </c>
      <c r="D151" s="5" t="s">
        <v>2220</v>
      </c>
    </row>
    <row r="152" spans="1:4" x14ac:dyDescent="0.2">
      <c r="A152" s="5">
        <v>149</v>
      </c>
      <c r="B152" s="5" t="s">
        <v>2317</v>
      </c>
      <c r="C152" s="6" t="s">
        <v>1086</v>
      </c>
      <c r="D152" s="5" t="s">
        <v>2220</v>
      </c>
    </row>
    <row r="153" spans="1:4" x14ac:dyDescent="0.2">
      <c r="A153" s="5">
        <v>150</v>
      </c>
      <c r="B153" s="5" t="s">
        <v>2317</v>
      </c>
      <c r="C153" s="6" t="s">
        <v>1097</v>
      </c>
      <c r="D153" s="5" t="s">
        <v>2220</v>
      </c>
    </row>
    <row r="154" spans="1:4" x14ac:dyDescent="0.2">
      <c r="A154" s="5">
        <v>151</v>
      </c>
      <c r="B154" s="5" t="s">
        <v>2317</v>
      </c>
      <c r="C154" s="6" t="s">
        <v>1107</v>
      </c>
      <c r="D154" s="5" t="s">
        <v>2220</v>
      </c>
    </row>
    <row r="155" spans="1:4" x14ac:dyDescent="0.2">
      <c r="A155" s="5">
        <v>152</v>
      </c>
      <c r="B155" s="5" t="s">
        <v>2317</v>
      </c>
      <c r="C155" s="6" t="s">
        <v>1117</v>
      </c>
      <c r="D155" s="5" t="s">
        <v>2220</v>
      </c>
    </row>
    <row r="156" spans="1:4" x14ac:dyDescent="0.2">
      <c r="A156" s="5">
        <v>153</v>
      </c>
      <c r="B156" s="5" t="s">
        <v>2317</v>
      </c>
      <c r="C156" s="6" t="s">
        <v>1127</v>
      </c>
      <c r="D156" s="5" t="s">
        <v>2220</v>
      </c>
    </row>
    <row r="157" spans="1:4" x14ac:dyDescent="0.2">
      <c r="A157" s="5">
        <v>154</v>
      </c>
      <c r="B157" s="5" t="s">
        <v>2317</v>
      </c>
      <c r="C157" s="6" t="s">
        <v>1138</v>
      </c>
      <c r="D157" s="5" t="s">
        <v>2220</v>
      </c>
    </row>
    <row r="158" spans="1:4" x14ac:dyDescent="0.2">
      <c r="A158" s="5">
        <v>155</v>
      </c>
      <c r="B158" s="5" t="s">
        <v>2317</v>
      </c>
      <c r="C158" s="6" t="s">
        <v>1151</v>
      </c>
      <c r="D158" s="5" t="s">
        <v>2220</v>
      </c>
    </row>
    <row r="159" spans="1:4" x14ac:dyDescent="0.2">
      <c r="A159" s="5">
        <v>156</v>
      </c>
      <c r="B159" s="5" t="s">
        <v>2317</v>
      </c>
      <c r="C159" s="6" t="s">
        <v>1160</v>
      </c>
      <c r="D159" s="5" t="s">
        <v>2220</v>
      </c>
    </row>
    <row r="160" spans="1:4" x14ac:dyDescent="0.2">
      <c r="A160" s="5">
        <v>157</v>
      </c>
      <c r="B160" s="5" t="s">
        <v>2317</v>
      </c>
      <c r="C160" s="6" t="s">
        <v>1171</v>
      </c>
      <c r="D160" s="5" t="s">
        <v>2220</v>
      </c>
    </row>
    <row r="161" spans="1:4" x14ac:dyDescent="0.2">
      <c r="A161" s="5">
        <v>158</v>
      </c>
      <c r="B161" s="5" t="s">
        <v>2317</v>
      </c>
      <c r="C161" s="6" t="s">
        <v>1179</v>
      </c>
      <c r="D161" s="5" t="s">
        <v>2220</v>
      </c>
    </row>
    <row r="162" spans="1:4" x14ac:dyDescent="0.2">
      <c r="A162" s="5">
        <v>159</v>
      </c>
      <c r="B162" s="5" t="s">
        <v>2317</v>
      </c>
      <c r="C162" s="6" t="s">
        <v>1191</v>
      </c>
      <c r="D162" s="5" t="s">
        <v>2220</v>
      </c>
    </row>
    <row r="163" spans="1:4" x14ac:dyDescent="0.2">
      <c r="A163" s="5">
        <v>160</v>
      </c>
      <c r="B163" s="5" t="s">
        <v>2317</v>
      </c>
      <c r="C163" s="6" t="s">
        <v>1201</v>
      </c>
      <c r="D163" s="5" t="s">
        <v>2220</v>
      </c>
    </row>
    <row r="164" spans="1:4" x14ac:dyDescent="0.2">
      <c r="A164" s="5">
        <v>161</v>
      </c>
      <c r="B164" s="5" t="s">
        <v>2317</v>
      </c>
      <c r="C164" s="6" t="s">
        <v>1211</v>
      </c>
      <c r="D164" s="5" t="s">
        <v>2220</v>
      </c>
    </row>
    <row r="165" spans="1:4" x14ac:dyDescent="0.2">
      <c r="A165" s="5">
        <v>162</v>
      </c>
      <c r="B165" s="5" t="s">
        <v>2317</v>
      </c>
      <c r="C165" s="6" t="s">
        <v>1220</v>
      </c>
      <c r="D165" s="5" t="s">
        <v>2220</v>
      </c>
    </row>
    <row r="166" spans="1:4" x14ac:dyDescent="0.2">
      <c r="A166" s="5">
        <v>163</v>
      </c>
      <c r="B166" s="5" t="s">
        <v>2317</v>
      </c>
      <c r="C166" s="6" t="s">
        <v>1227</v>
      </c>
      <c r="D166" s="5" t="s">
        <v>2220</v>
      </c>
    </row>
    <row r="167" spans="1:4" x14ac:dyDescent="0.2">
      <c r="A167" s="5">
        <v>164</v>
      </c>
      <c r="B167" s="5" t="s">
        <v>2317</v>
      </c>
      <c r="C167" s="6" t="s">
        <v>1232</v>
      </c>
      <c r="D167" s="5" t="s">
        <v>2220</v>
      </c>
    </row>
    <row r="168" spans="1:4" x14ac:dyDescent="0.2">
      <c r="A168" s="5">
        <v>165</v>
      </c>
      <c r="B168" s="5" t="s">
        <v>2317</v>
      </c>
      <c r="C168" s="6" t="s">
        <v>1238</v>
      </c>
      <c r="D168" s="5" t="s">
        <v>2220</v>
      </c>
    </row>
    <row r="169" spans="1:4" x14ac:dyDescent="0.2">
      <c r="A169" s="5">
        <v>166</v>
      </c>
      <c r="B169" s="5" t="s">
        <v>2317</v>
      </c>
      <c r="C169" s="6" t="s">
        <v>1246</v>
      </c>
      <c r="D169" s="5" t="s">
        <v>2220</v>
      </c>
    </row>
    <row r="170" spans="1:4" x14ac:dyDescent="0.2">
      <c r="A170" s="5">
        <v>167</v>
      </c>
      <c r="B170" s="5" t="s">
        <v>2317</v>
      </c>
      <c r="C170" s="6" t="s">
        <v>1255</v>
      </c>
      <c r="D170" s="5" t="s">
        <v>2220</v>
      </c>
    </row>
    <row r="171" spans="1:4" x14ac:dyDescent="0.2">
      <c r="A171" s="5">
        <v>168</v>
      </c>
      <c r="B171" s="5" t="s">
        <v>2317</v>
      </c>
      <c r="C171" s="6" t="s">
        <v>1265</v>
      </c>
      <c r="D171" s="5" t="s">
        <v>2220</v>
      </c>
    </row>
    <row r="172" spans="1:4" x14ac:dyDescent="0.2">
      <c r="A172" s="5">
        <v>169</v>
      </c>
      <c r="B172" s="5" t="s">
        <v>2317</v>
      </c>
      <c r="C172" s="6" t="s">
        <v>1275</v>
      </c>
      <c r="D172" s="5" t="s">
        <v>2220</v>
      </c>
    </row>
    <row r="173" spans="1:4" x14ac:dyDescent="0.2">
      <c r="A173" s="5">
        <v>170</v>
      </c>
      <c r="B173" s="5" t="s">
        <v>2317</v>
      </c>
      <c r="C173" s="6" t="s">
        <v>1284</v>
      </c>
      <c r="D173" s="5" t="s">
        <v>2220</v>
      </c>
    </row>
    <row r="174" spans="1:4" x14ac:dyDescent="0.2">
      <c r="A174" s="5">
        <v>171</v>
      </c>
      <c r="B174" s="5" t="s">
        <v>2317</v>
      </c>
      <c r="C174" s="6" t="s">
        <v>1296</v>
      </c>
      <c r="D174" s="5" t="s">
        <v>2220</v>
      </c>
    </row>
    <row r="175" spans="1:4" ht="28" x14ac:dyDescent="0.2">
      <c r="A175" s="5">
        <v>172</v>
      </c>
      <c r="B175" s="5" t="s">
        <v>2317</v>
      </c>
      <c r="C175" s="6" t="s">
        <v>1307</v>
      </c>
      <c r="D175" s="5" t="s">
        <v>2220</v>
      </c>
    </row>
    <row r="176" spans="1:4" x14ac:dyDescent="0.2">
      <c r="A176" s="5">
        <v>173</v>
      </c>
      <c r="B176" s="5" t="s">
        <v>2317</v>
      </c>
      <c r="C176" s="6" t="s">
        <v>1318</v>
      </c>
      <c r="D176" s="5" t="s">
        <v>2220</v>
      </c>
    </row>
    <row r="177" spans="1:4" x14ac:dyDescent="0.2">
      <c r="A177" s="5">
        <v>174</v>
      </c>
      <c r="B177" s="5" t="s">
        <v>2317</v>
      </c>
      <c r="C177" s="6" t="s">
        <v>1327</v>
      </c>
      <c r="D177" s="5" t="s">
        <v>2220</v>
      </c>
    </row>
    <row r="178" spans="1:4" x14ac:dyDescent="0.2">
      <c r="A178" s="5">
        <v>175</v>
      </c>
      <c r="B178" s="5" t="s">
        <v>2317</v>
      </c>
      <c r="C178" s="6" t="s">
        <v>1339</v>
      </c>
      <c r="D178" s="5" t="s">
        <v>2220</v>
      </c>
    </row>
    <row r="179" spans="1:4" x14ac:dyDescent="0.2">
      <c r="A179" s="5">
        <v>176</v>
      </c>
      <c r="B179" s="5" t="s">
        <v>2317</v>
      </c>
      <c r="C179" s="6" t="s">
        <v>1348</v>
      </c>
      <c r="D179" s="5" t="s">
        <v>2220</v>
      </c>
    </row>
    <row r="180" spans="1:4" x14ac:dyDescent="0.2">
      <c r="A180" s="5">
        <v>177</v>
      </c>
      <c r="B180" s="5" t="s">
        <v>2317</v>
      </c>
      <c r="C180" s="6" t="s">
        <v>1360</v>
      </c>
      <c r="D180" s="5" t="s">
        <v>2220</v>
      </c>
    </row>
    <row r="181" spans="1:4" x14ac:dyDescent="0.2">
      <c r="A181" s="5">
        <v>178</v>
      </c>
      <c r="B181" s="5" t="s">
        <v>2317</v>
      </c>
      <c r="C181" s="6" t="s">
        <v>1370</v>
      </c>
      <c r="D181" s="5" t="s">
        <v>2220</v>
      </c>
    </row>
    <row r="182" spans="1:4" x14ac:dyDescent="0.2">
      <c r="A182" s="5">
        <v>179</v>
      </c>
      <c r="B182" s="5" t="s">
        <v>2317</v>
      </c>
      <c r="C182" s="6" t="s">
        <v>1380</v>
      </c>
      <c r="D182" s="5" t="s">
        <v>2220</v>
      </c>
    </row>
    <row r="183" spans="1:4" x14ac:dyDescent="0.2">
      <c r="A183" s="5">
        <v>180</v>
      </c>
      <c r="B183" s="5" t="s">
        <v>2317</v>
      </c>
      <c r="C183" s="6" t="s">
        <v>1393</v>
      </c>
      <c r="D183" s="5" t="s">
        <v>2220</v>
      </c>
    </row>
    <row r="184" spans="1:4" x14ac:dyDescent="0.2">
      <c r="A184" s="5">
        <v>181</v>
      </c>
      <c r="B184" s="5" t="s">
        <v>2317</v>
      </c>
      <c r="C184" s="6" t="s">
        <v>1402</v>
      </c>
      <c r="D184" s="5" t="s">
        <v>2220</v>
      </c>
    </row>
    <row r="185" spans="1:4" ht="28" x14ac:dyDescent="0.2">
      <c r="A185" s="5">
        <v>182</v>
      </c>
      <c r="B185" s="5" t="s">
        <v>2317</v>
      </c>
      <c r="C185" s="6" t="s">
        <v>1414</v>
      </c>
      <c r="D185" s="5" t="s">
        <v>2220</v>
      </c>
    </row>
    <row r="186" spans="1:4" x14ac:dyDescent="0.2">
      <c r="A186" s="5">
        <v>183</v>
      </c>
      <c r="B186" s="5" t="s">
        <v>2317</v>
      </c>
      <c r="C186" s="6" t="s">
        <v>1425</v>
      </c>
      <c r="D186" s="5" t="s">
        <v>2220</v>
      </c>
    </row>
    <row r="187" spans="1:4" x14ac:dyDescent="0.2">
      <c r="A187" s="5">
        <v>184</v>
      </c>
      <c r="B187" s="5" t="s">
        <v>2317</v>
      </c>
      <c r="C187" s="6" t="s">
        <v>1436</v>
      </c>
      <c r="D187" s="5" t="s">
        <v>2220</v>
      </c>
    </row>
    <row r="188" spans="1:4" x14ac:dyDescent="0.2">
      <c r="A188" s="5">
        <v>185</v>
      </c>
      <c r="B188" s="5" t="s">
        <v>2317</v>
      </c>
      <c r="C188" s="6" t="s">
        <v>1450</v>
      </c>
      <c r="D188" s="5" t="s">
        <v>2220</v>
      </c>
    </row>
    <row r="189" spans="1:4" x14ac:dyDescent="0.2">
      <c r="A189" s="5">
        <v>186</v>
      </c>
      <c r="B189" s="5" t="s">
        <v>2317</v>
      </c>
      <c r="C189" s="6" t="s">
        <v>1464</v>
      </c>
      <c r="D189" s="5" t="s">
        <v>2220</v>
      </c>
    </row>
    <row r="190" spans="1:4" x14ac:dyDescent="0.2">
      <c r="A190" s="5">
        <v>187</v>
      </c>
      <c r="B190" s="5" t="s">
        <v>2317</v>
      </c>
      <c r="C190" s="6" t="s">
        <v>1477</v>
      </c>
      <c r="D190" s="5" t="s">
        <v>2220</v>
      </c>
    </row>
    <row r="191" spans="1:4" x14ac:dyDescent="0.2">
      <c r="A191" s="5">
        <v>188</v>
      </c>
      <c r="B191" s="5" t="s">
        <v>2317</v>
      </c>
      <c r="C191" s="6" t="s">
        <v>1489</v>
      </c>
      <c r="D191" s="5" t="s">
        <v>2220</v>
      </c>
    </row>
    <row r="192" spans="1:4" x14ac:dyDescent="0.2">
      <c r="A192" s="5">
        <v>189</v>
      </c>
      <c r="B192" s="5" t="s">
        <v>2317</v>
      </c>
      <c r="C192" s="6" t="s">
        <v>1500</v>
      </c>
      <c r="D192" s="5" t="s">
        <v>2220</v>
      </c>
    </row>
    <row r="193" spans="1:4" x14ac:dyDescent="0.2">
      <c r="A193" s="5">
        <v>190</v>
      </c>
      <c r="B193" s="5" t="s">
        <v>2317</v>
      </c>
      <c r="C193" s="6" t="s">
        <v>1511</v>
      </c>
      <c r="D193" s="5" t="s">
        <v>2220</v>
      </c>
    </row>
    <row r="194" spans="1:4" x14ac:dyDescent="0.2">
      <c r="A194" s="5">
        <v>191</v>
      </c>
      <c r="B194" s="5" t="s">
        <v>2317</v>
      </c>
      <c r="C194" s="6" t="s">
        <v>1519</v>
      </c>
      <c r="D194" s="5" t="s">
        <v>2220</v>
      </c>
    </row>
    <row r="195" spans="1:4" x14ac:dyDescent="0.2">
      <c r="A195" s="5">
        <v>192</v>
      </c>
      <c r="B195" s="5" t="s">
        <v>2317</v>
      </c>
      <c r="C195" s="6" t="s">
        <v>1530</v>
      </c>
      <c r="D195" s="5" t="s">
        <v>2220</v>
      </c>
    </row>
    <row r="196" spans="1:4" x14ac:dyDescent="0.2">
      <c r="A196" s="5">
        <v>193</v>
      </c>
      <c r="B196" s="5" t="s">
        <v>2317</v>
      </c>
      <c r="C196" s="6" t="s">
        <v>1542</v>
      </c>
      <c r="D196" s="5" t="s">
        <v>2220</v>
      </c>
    </row>
    <row r="197" spans="1:4" x14ac:dyDescent="0.2">
      <c r="A197" s="5">
        <v>194</v>
      </c>
      <c r="B197" s="5" t="s">
        <v>2317</v>
      </c>
      <c r="C197" s="6" t="s">
        <v>1552</v>
      </c>
      <c r="D197" s="5" t="s">
        <v>2220</v>
      </c>
    </row>
    <row r="198" spans="1:4" x14ac:dyDescent="0.2">
      <c r="A198" s="5">
        <v>195</v>
      </c>
      <c r="B198" s="5" t="s">
        <v>2317</v>
      </c>
      <c r="C198" s="6" t="s">
        <v>1562</v>
      </c>
      <c r="D198" s="5" t="s">
        <v>2220</v>
      </c>
    </row>
    <row r="199" spans="1:4" x14ac:dyDescent="0.2">
      <c r="A199" s="5">
        <v>196</v>
      </c>
      <c r="B199" s="5" t="s">
        <v>2317</v>
      </c>
      <c r="C199" s="6" t="s">
        <v>1576</v>
      </c>
      <c r="D199" s="5" t="s">
        <v>2220</v>
      </c>
    </row>
    <row r="200" spans="1:4" x14ac:dyDescent="0.2">
      <c r="A200" s="5">
        <v>197</v>
      </c>
      <c r="B200" s="5" t="s">
        <v>2317</v>
      </c>
      <c r="C200" s="6" t="s">
        <v>1588</v>
      </c>
      <c r="D200" s="5" t="s">
        <v>2220</v>
      </c>
    </row>
    <row r="201" spans="1:4" x14ac:dyDescent="0.2">
      <c r="A201" s="5">
        <v>198</v>
      </c>
      <c r="B201" s="5" t="s">
        <v>2317</v>
      </c>
      <c r="C201" s="6" t="s">
        <v>1599</v>
      </c>
      <c r="D201" s="5" t="s">
        <v>2220</v>
      </c>
    </row>
    <row r="202" spans="1:4" x14ac:dyDescent="0.2">
      <c r="A202" s="5">
        <v>199</v>
      </c>
      <c r="B202" s="5" t="s">
        <v>2317</v>
      </c>
      <c r="C202" s="6" t="s">
        <v>1608</v>
      </c>
      <c r="D202" s="5" t="s">
        <v>2220</v>
      </c>
    </row>
    <row r="203" spans="1:4" x14ac:dyDescent="0.2">
      <c r="A203" s="5">
        <v>200</v>
      </c>
      <c r="B203" s="5" t="s">
        <v>2317</v>
      </c>
      <c r="C203" s="6" t="s">
        <v>1713</v>
      </c>
      <c r="D203" s="5" t="s">
        <v>2220</v>
      </c>
    </row>
    <row r="204" spans="1:4" x14ac:dyDescent="0.2">
      <c r="A204" s="5">
        <v>201</v>
      </c>
      <c r="B204" s="5" t="s">
        <v>2317</v>
      </c>
      <c r="C204" s="6" t="s">
        <v>1717</v>
      </c>
      <c r="D204" s="5" t="s">
        <v>2220</v>
      </c>
    </row>
    <row r="205" spans="1:4" x14ac:dyDescent="0.2">
      <c r="A205" s="5">
        <v>202</v>
      </c>
      <c r="B205" s="5" t="s">
        <v>2317</v>
      </c>
      <c r="C205" s="6" t="s">
        <v>1721</v>
      </c>
      <c r="D205" s="5" t="s">
        <v>2220</v>
      </c>
    </row>
    <row r="206" spans="1:4" x14ac:dyDescent="0.2">
      <c r="A206" s="5">
        <v>203</v>
      </c>
      <c r="B206" s="5" t="s">
        <v>2317</v>
      </c>
      <c r="C206" s="6" t="s">
        <v>1725</v>
      </c>
      <c r="D206" s="5" t="s">
        <v>2220</v>
      </c>
    </row>
    <row r="207" spans="1:4" x14ac:dyDescent="0.2">
      <c r="A207" s="5">
        <v>204</v>
      </c>
      <c r="B207" s="5" t="s">
        <v>2317</v>
      </c>
      <c r="C207" s="6" t="s">
        <v>1729</v>
      </c>
      <c r="D207" s="5" t="s">
        <v>2220</v>
      </c>
    </row>
    <row r="208" spans="1:4" x14ac:dyDescent="0.2">
      <c r="A208" s="5">
        <v>205</v>
      </c>
      <c r="B208" s="5" t="s">
        <v>2317</v>
      </c>
      <c r="C208" s="6" t="s">
        <v>1733</v>
      </c>
      <c r="D208" s="5" t="s">
        <v>2220</v>
      </c>
    </row>
    <row r="209" spans="1:4" x14ac:dyDescent="0.2">
      <c r="A209" s="5">
        <v>206</v>
      </c>
      <c r="B209" s="5" t="s">
        <v>2317</v>
      </c>
      <c r="C209" s="6" t="s">
        <v>1737</v>
      </c>
      <c r="D209" s="5" t="s">
        <v>2220</v>
      </c>
    </row>
    <row r="210" spans="1:4" x14ac:dyDescent="0.2">
      <c r="A210" s="5">
        <v>207</v>
      </c>
      <c r="B210" s="5" t="s">
        <v>2317</v>
      </c>
      <c r="C210" s="6" t="s">
        <v>2319</v>
      </c>
      <c r="D210" s="5" t="s">
        <v>2220</v>
      </c>
    </row>
    <row r="211" spans="1:4" x14ac:dyDescent="0.2">
      <c r="A211" s="5">
        <v>208</v>
      </c>
      <c r="B211" s="5" t="s">
        <v>2317</v>
      </c>
      <c r="C211" s="6" t="s">
        <v>1745</v>
      </c>
      <c r="D211" s="5" t="s">
        <v>2220</v>
      </c>
    </row>
    <row r="212" spans="1:4" x14ac:dyDescent="0.2">
      <c r="A212" s="5">
        <v>209</v>
      </c>
      <c r="B212" s="5" t="s">
        <v>2317</v>
      </c>
      <c r="C212" s="6" t="s">
        <v>1756</v>
      </c>
      <c r="D212" s="5" t="s">
        <v>2220</v>
      </c>
    </row>
    <row r="213" spans="1:4" x14ac:dyDescent="0.2">
      <c r="A213" s="5">
        <v>210</v>
      </c>
      <c r="B213" s="5" t="s">
        <v>2317</v>
      </c>
      <c r="C213" s="6" t="s">
        <v>1775</v>
      </c>
      <c r="D213" s="5" t="s">
        <v>2220</v>
      </c>
    </row>
    <row r="214" spans="1:4" x14ac:dyDescent="0.2">
      <c r="A214" s="5">
        <v>211</v>
      </c>
      <c r="B214" s="5" t="s">
        <v>2317</v>
      </c>
      <c r="C214" s="6" t="s">
        <v>1785</v>
      </c>
      <c r="D214" s="5" t="s">
        <v>2220</v>
      </c>
    </row>
    <row r="215" spans="1:4" x14ac:dyDescent="0.2">
      <c r="A215" s="5">
        <v>212</v>
      </c>
      <c r="B215" s="5" t="s">
        <v>2317</v>
      </c>
      <c r="C215" s="6" t="s">
        <v>1792</v>
      </c>
      <c r="D215" s="5" t="s">
        <v>2220</v>
      </c>
    </row>
    <row r="216" spans="1:4" x14ac:dyDescent="0.2">
      <c r="A216" s="5">
        <v>213</v>
      </c>
      <c r="B216" s="5" t="s">
        <v>2317</v>
      </c>
      <c r="C216" s="6" t="s">
        <v>1796</v>
      </c>
      <c r="D216" s="5" t="s">
        <v>2220</v>
      </c>
    </row>
    <row r="217" spans="1:4" x14ac:dyDescent="0.2">
      <c r="A217" s="5">
        <v>214</v>
      </c>
      <c r="B217" s="5" t="s">
        <v>2317</v>
      </c>
      <c r="C217" s="6" t="s">
        <v>1800</v>
      </c>
      <c r="D217" s="5" t="s">
        <v>2220</v>
      </c>
    </row>
    <row r="218" spans="1:4" x14ac:dyDescent="0.2">
      <c r="A218" s="5">
        <v>215</v>
      </c>
      <c r="B218" s="5" t="s">
        <v>2317</v>
      </c>
      <c r="C218" s="6" t="s">
        <v>1804</v>
      </c>
      <c r="D218" s="5" t="s">
        <v>2220</v>
      </c>
    </row>
    <row r="219" spans="1:4" x14ac:dyDescent="0.2">
      <c r="A219" s="5">
        <v>216</v>
      </c>
      <c r="B219" s="5" t="s">
        <v>2317</v>
      </c>
      <c r="C219" s="6" t="s">
        <v>1808</v>
      </c>
      <c r="D219" s="5" t="s">
        <v>2220</v>
      </c>
    </row>
    <row r="220" spans="1:4" x14ac:dyDescent="0.2">
      <c r="A220" s="5">
        <v>217</v>
      </c>
      <c r="B220" s="5" t="s">
        <v>2317</v>
      </c>
      <c r="C220" s="6" t="s">
        <v>1812</v>
      </c>
      <c r="D220" s="5" t="s">
        <v>2220</v>
      </c>
    </row>
    <row r="221" spans="1:4" x14ac:dyDescent="0.2">
      <c r="A221" s="5">
        <v>218</v>
      </c>
      <c r="B221" s="5" t="s">
        <v>2317</v>
      </c>
      <c r="C221" s="6" t="s">
        <v>1816</v>
      </c>
      <c r="D221" s="5" t="s">
        <v>2220</v>
      </c>
    </row>
    <row r="222" spans="1:4" x14ac:dyDescent="0.2">
      <c r="A222" s="5">
        <v>219</v>
      </c>
      <c r="B222" s="5" t="s">
        <v>2317</v>
      </c>
      <c r="C222" s="6" t="s">
        <v>1820</v>
      </c>
      <c r="D222" s="5" t="s">
        <v>2220</v>
      </c>
    </row>
    <row r="223" spans="1:4" x14ac:dyDescent="0.2">
      <c r="A223" s="5">
        <v>220</v>
      </c>
      <c r="B223" s="5" t="s">
        <v>2317</v>
      </c>
      <c r="C223" s="6" t="s">
        <v>2320</v>
      </c>
      <c r="D223" s="5" t="s">
        <v>2220</v>
      </c>
    </row>
    <row r="224" spans="1:4" x14ac:dyDescent="0.2">
      <c r="A224" s="5">
        <v>221</v>
      </c>
      <c r="B224" s="5" t="s">
        <v>2317</v>
      </c>
      <c r="C224" s="6" t="s">
        <v>2321</v>
      </c>
      <c r="D224" s="5" t="s">
        <v>2220</v>
      </c>
    </row>
    <row r="225" spans="1:4" x14ac:dyDescent="0.2">
      <c r="A225" s="5">
        <v>222</v>
      </c>
      <c r="B225" s="5" t="s">
        <v>2317</v>
      </c>
      <c r="C225" s="6" t="s">
        <v>2322</v>
      </c>
      <c r="D225" s="5" t="s">
        <v>2220</v>
      </c>
    </row>
    <row r="226" spans="1:4" x14ac:dyDescent="0.2">
      <c r="A226" s="5">
        <v>223</v>
      </c>
      <c r="B226" s="5" t="s">
        <v>2317</v>
      </c>
      <c r="C226" s="6" t="s">
        <v>2323</v>
      </c>
      <c r="D226" s="5" t="s">
        <v>2220</v>
      </c>
    </row>
    <row r="227" spans="1:4" x14ac:dyDescent="0.2">
      <c r="A227" s="5">
        <v>224</v>
      </c>
      <c r="B227" s="5" t="s">
        <v>2317</v>
      </c>
      <c r="C227" s="6" t="s">
        <v>2324</v>
      </c>
      <c r="D227" s="5" t="s">
        <v>2220</v>
      </c>
    </row>
    <row r="228" spans="1:4" x14ac:dyDescent="0.2">
      <c r="A228" s="5">
        <v>225</v>
      </c>
      <c r="B228" s="5" t="s">
        <v>2317</v>
      </c>
      <c r="C228" s="6" t="s">
        <v>2325</v>
      </c>
      <c r="D228" s="5" t="s">
        <v>2220</v>
      </c>
    </row>
    <row r="229" spans="1:4" x14ac:dyDescent="0.2">
      <c r="A229" s="5">
        <v>226</v>
      </c>
      <c r="B229" s="5" t="s">
        <v>2317</v>
      </c>
      <c r="C229" s="6" t="s">
        <v>2326</v>
      </c>
      <c r="D229" s="5" t="s">
        <v>2220</v>
      </c>
    </row>
    <row r="230" spans="1:4" x14ac:dyDescent="0.2">
      <c r="A230" s="5">
        <v>227</v>
      </c>
      <c r="B230" s="5" t="s">
        <v>2317</v>
      </c>
      <c r="C230" s="6" t="s">
        <v>2327</v>
      </c>
      <c r="D230" s="5" t="s">
        <v>2220</v>
      </c>
    </row>
    <row r="231" spans="1:4" x14ac:dyDescent="0.2">
      <c r="A231" s="5">
        <v>228</v>
      </c>
      <c r="B231" s="5" t="s">
        <v>2317</v>
      </c>
      <c r="C231" s="6" t="s">
        <v>2105</v>
      </c>
      <c r="D231" s="5" t="s">
        <v>2220</v>
      </c>
    </row>
    <row r="232" spans="1:4" x14ac:dyDescent="0.2">
      <c r="A232" s="5">
        <v>229</v>
      </c>
      <c r="B232" s="5" t="s">
        <v>2317</v>
      </c>
      <c r="C232" s="6" t="s">
        <v>2328</v>
      </c>
      <c r="D232" s="5" t="s">
        <v>2220</v>
      </c>
    </row>
    <row r="233" spans="1:4" ht="28" x14ac:dyDescent="0.2">
      <c r="A233" s="5">
        <v>230</v>
      </c>
      <c r="B233" s="5" t="s">
        <v>2317</v>
      </c>
      <c r="C233" s="6" t="s">
        <v>2329</v>
      </c>
      <c r="D233" s="5" t="s">
        <v>2220</v>
      </c>
    </row>
    <row r="234" spans="1:4" x14ac:dyDescent="0.2">
      <c r="A234" s="5">
        <v>231</v>
      </c>
      <c r="B234" s="5" t="s">
        <v>2317</v>
      </c>
      <c r="C234" s="6" t="s">
        <v>2330</v>
      </c>
      <c r="D234" s="5" t="s">
        <v>2220</v>
      </c>
    </row>
    <row r="235" spans="1:4" x14ac:dyDescent="0.2">
      <c r="A235" s="5">
        <v>232</v>
      </c>
      <c r="B235" s="5" t="s">
        <v>2317</v>
      </c>
      <c r="C235" s="6" t="s">
        <v>2331</v>
      </c>
      <c r="D235" s="5" t="s">
        <v>2220</v>
      </c>
    </row>
    <row r="236" spans="1:4" ht="28" x14ac:dyDescent="0.2">
      <c r="A236" s="5">
        <v>233</v>
      </c>
      <c r="B236" s="5" t="s">
        <v>2317</v>
      </c>
      <c r="C236" s="6" t="s">
        <v>2332</v>
      </c>
      <c r="D236" s="5" t="s">
        <v>2220</v>
      </c>
    </row>
    <row r="237" spans="1:4" x14ac:dyDescent="0.2">
      <c r="A237" s="5">
        <v>234</v>
      </c>
      <c r="B237" s="5" t="s">
        <v>2317</v>
      </c>
      <c r="C237" s="6" t="s">
        <v>2333</v>
      </c>
      <c r="D237" s="5" t="s">
        <v>2220</v>
      </c>
    </row>
    <row r="238" spans="1:4" x14ac:dyDescent="0.2">
      <c r="A238" s="5">
        <v>235</v>
      </c>
      <c r="B238" s="5" t="s">
        <v>2317</v>
      </c>
      <c r="C238" s="6" t="s">
        <v>2334</v>
      </c>
      <c r="D238" s="5" t="s">
        <v>2220</v>
      </c>
    </row>
    <row r="239" spans="1:4" x14ac:dyDescent="0.2">
      <c r="A239" s="5">
        <v>236</v>
      </c>
      <c r="B239" s="5" t="s">
        <v>2317</v>
      </c>
      <c r="C239" s="6" t="s">
        <v>2335</v>
      </c>
      <c r="D239" s="5" t="s">
        <v>2220</v>
      </c>
    </row>
    <row r="240" spans="1:4" ht="28" x14ac:dyDescent="0.2">
      <c r="A240" s="5">
        <v>237</v>
      </c>
      <c r="B240" s="5" t="s">
        <v>2317</v>
      </c>
      <c r="C240" s="6" t="s">
        <v>2336</v>
      </c>
      <c r="D240" s="5" t="s">
        <v>2220</v>
      </c>
    </row>
    <row r="241" spans="1:4" x14ac:dyDescent="0.2">
      <c r="A241" s="5">
        <v>238</v>
      </c>
      <c r="B241" s="5" t="s">
        <v>2317</v>
      </c>
      <c r="C241" s="6" t="s">
        <v>2337</v>
      </c>
      <c r="D241" s="5" t="s">
        <v>2220</v>
      </c>
    </row>
    <row r="242" spans="1:4" x14ac:dyDescent="0.2">
      <c r="A242" s="5">
        <v>239</v>
      </c>
      <c r="B242" s="5" t="s">
        <v>2317</v>
      </c>
      <c r="C242" s="6" t="s">
        <v>2338</v>
      </c>
      <c r="D242" s="5" t="s">
        <v>2220</v>
      </c>
    </row>
    <row r="243" spans="1:4" x14ac:dyDescent="0.2">
      <c r="A243" s="5">
        <v>240</v>
      </c>
      <c r="B243" s="5" t="s">
        <v>2339</v>
      </c>
      <c r="C243" s="6" t="s">
        <v>2340</v>
      </c>
      <c r="D243" s="5" t="s">
        <v>2220</v>
      </c>
    </row>
    <row r="244" spans="1:4" x14ac:dyDescent="0.2">
      <c r="A244" s="5">
        <v>241</v>
      </c>
      <c r="B244" s="5" t="s">
        <v>2339</v>
      </c>
      <c r="C244" s="6" t="s">
        <v>2341</v>
      </c>
      <c r="D244" s="5" t="s">
        <v>2220</v>
      </c>
    </row>
    <row r="245" spans="1:4" x14ac:dyDescent="0.2">
      <c r="A245" s="5">
        <v>242</v>
      </c>
      <c r="B245" s="5" t="s">
        <v>2339</v>
      </c>
      <c r="C245" s="6" t="s">
        <v>2342</v>
      </c>
      <c r="D245" s="5" t="s">
        <v>2220</v>
      </c>
    </row>
    <row r="246" spans="1:4" ht="28" x14ac:dyDescent="0.2">
      <c r="A246" s="5">
        <v>243</v>
      </c>
      <c r="B246" s="5" t="s">
        <v>2339</v>
      </c>
      <c r="C246" s="6" t="s">
        <v>2343</v>
      </c>
      <c r="D246" s="5" t="s">
        <v>2220</v>
      </c>
    </row>
    <row r="247" spans="1:4" ht="42" x14ac:dyDescent="0.2">
      <c r="A247" s="5">
        <v>244</v>
      </c>
      <c r="B247" s="5" t="s">
        <v>2339</v>
      </c>
      <c r="C247" s="6" t="s">
        <v>2344</v>
      </c>
      <c r="D247" s="5" t="s">
        <v>2220</v>
      </c>
    </row>
    <row r="248" spans="1:4" x14ac:dyDescent="0.2">
      <c r="A248" s="5">
        <v>245</v>
      </c>
      <c r="B248" s="5" t="s">
        <v>2339</v>
      </c>
      <c r="C248" s="6" t="s">
        <v>2345</v>
      </c>
      <c r="D248" s="5" t="s">
        <v>2220</v>
      </c>
    </row>
    <row r="249" spans="1:4" ht="28" x14ac:dyDescent="0.2">
      <c r="A249" s="5">
        <v>246</v>
      </c>
      <c r="B249" s="5" t="s">
        <v>2339</v>
      </c>
      <c r="C249" s="6" t="s">
        <v>2346</v>
      </c>
      <c r="D249" s="5" t="s">
        <v>2220</v>
      </c>
    </row>
    <row r="250" spans="1:4" x14ac:dyDescent="0.2">
      <c r="A250" s="5">
        <v>247</v>
      </c>
      <c r="B250" s="5" t="s">
        <v>2339</v>
      </c>
      <c r="C250" s="6" t="s">
        <v>2347</v>
      </c>
      <c r="D250" s="5" t="s">
        <v>2220</v>
      </c>
    </row>
    <row r="251" spans="1:4" x14ac:dyDescent="0.2">
      <c r="A251" s="5">
        <v>248</v>
      </c>
      <c r="B251" s="5" t="s">
        <v>2339</v>
      </c>
      <c r="C251" s="6" t="s">
        <v>2348</v>
      </c>
      <c r="D251" s="5" t="s">
        <v>2220</v>
      </c>
    </row>
    <row r="252" spans="1:4" x14ac:dyDescent="0.2">
      <c r="A252" s="5">
        <v>249</v>
      </c>
      <c r="B252" s="5" t="s">
        <v>2339</v>
      </c>
      <c r="C252" s="6" t="s">
        <v>2349</v>
      </c>
      <c r="D252" s="5" t="s">
        <v>2220</v>
      </c>
    </row>
    <row r="253" spans="1:4" x14ac:dyDescent="0.2">
      <c r="A253" s="5">
        <v>250</v>
      </c>
      <c r="B253" s="5" t="s">
        <v>2339</v>
      </c>
      <c r="C253" s="6" t="s">
        <v>2350</v>
      </c>
      <c r="D253" s="5" t="s">
        <v>2220</v>
      </c>
    </row>
    <row r="254" spans="1:4" x14ac:dyDescent="0.2">
      <c r="A254" s="5">
        <v>251</v>
      </c>
      <c r="B254" s="5" t="s">
        <v>2339</v>
      </c>
      <c r="C254" s="6" t="s">
        <v>2351</v>
      </c>
      <c r="D254" s="5" t="s">
        <v>2220</v>
      </c>
    </row>
    <row r="255" spans="1:4" x14ac:dyDescent="0.2">
      <c r="A255" s="5">
        <v>252</v>
      </c>
      <c r="B255" s="5" t="s">
        <v>2339</v>
      </c>
      <c r="C255" s="6" t="s">
        <v>2352</v>
      </c>
      <c r="D255" s="5" t="s">
        <v>2220</v>
      </c>
    </row>
    <row r="256" spans="1:4" x14ac:dyDescent="0.2">
      <c r="A256" s="5">
        <v>253</v>
      </c>
      <c r="B256" s="5" t="s">
        <v>2339</v>
      </c>
      <c r="C256" s="6" t="s">
        <v>2353</v>
      </c>
      <c r="D256" s="5" t="s">
        <v>2220</v>
      </c>
    </row>
    <row r="257" spans="1:4" x14ac:dyDescent="0.2">
      <c r="A257" s="5">
        <v>254</v>
      </c>
      <c r="B257" s="5" t="s">
        <v>2339</v>
      </c>
      <c r="C257" s="6" t="s">
        <v>2354</v>
      </c>
      <c r="D257" s="5" t="s">
        <v>2220</v>
      </c>
    </row>
    <row r="258" spans="1:4" x14ac:dyDescent="0.2">
      <c r="A258" s="5">
        <v>255</v>
      </c>
      <c r="B258" s="5" t="s">
        <v>2339</v>
      </c>
      <c r="C258" s="6" t="s">
        <v>2355</v>
      </c>
      <c r="D258" s="5" t="s">
        <v>2220</v>
      </c>
    </row>
    <row r="259" spans="1:4" x14ac:dyDescent="0.2">
      <c r="A259" s="5">
        <v>256</v>
      </c>
      <c r="B259" s="5" t="s">
        <v>2339</v>
      </c>
      <c r="C259" s="6" t="s">
        <v>2356</v>
      </c>
      <c r="D259" s="5" t="s">
        <v>2220</v>
      </c>
    </row>
    <row r="260" spans="1:4" ht="42" x14ac:dyDescent="0.2">
      <c r="A260" s="5">
        <v>257</v>
      </c>
      <c r="B260" s="5" t="s">
        <v>2339</v>
      </c>
      <c r="C260" s="6" t="s">
        <v>2357</v>
      </c>
      <c r="D260" s="5" t="s">
        <v>2220</v>
      </c>
    </row>
    <row r="261" spans="1:4" x14ac:dyDescent="0.2">
      <c r="A261" s="5">
        <v>258</v>
      </c>
      <c r="B261" s="5" t="s">
        <v>2339</v>
      </c>
      <c r="C261" s="6" t="s">
        <v>2358</v>
      </c>
      <c r="D261" s="5" t="s">
        <v>2220</v>
      </c>
    </row>
    <row r="262" spans="1:4" x14ac:dyDescent="0.2">
      <c r="A262" s="5">
        <v>259</v>
      </c>
      <c r="B262" s="5" t="s">
        <v>2339</v>
      </c>
      <c r="C262" s="6" t="s">
        <v>2359</v>
      </c>
      <c r="D262" s="5" t="s">
        <v>2220</v>
      </c>
    </row>
    <row r="263" spans="1:4" x14ac:dyDescent="0.2">
      <c r="A263" s="5">
        <v>260</v>
      </c>
      <c r="B263" s="5" t="s">
        <v>2339</v>
      </c>
      <c r="C263" s="6" t="s">
        <v>2360</v>
      </c>
      <c r="D263" s="5" t="s">
        <v>2220</v>
      </c>
    </row>
    <row r="264" spans="1:4" ht="28" x14ac:dyDescent="0.2">
      <c r="A264" s="5">
        <v>261</v>
      </c>
      <c r="B264" s="5" t="s">
        <v>2339</v>
      </c>
      <c r="C264" s="6" t="s">
        <v>2361</v>
      </c>
      <c r="D264" s="5" t="s">
        <v>2220</v>
      </c>
    </row>
    <row r="265" spans="1:4" ht="28" x14ac:dyDescent="0.2">
      <c r="A265" s="5">
        <v>262</v>
      </c>
      <c r="B265" s="5" t="s">
        <v>2339</v>
      </c>
      <c r="C265" s="6" t="s">
        <v>2362</v>
      </c>
      <c r="D265" s="5" t="s">
        <v>2220</v>
      </c>
    </row>
    <row r="266" spans="1:4" ht="28" x14ac:dyDescent="0.2">
      <c r="A266" s="5">
        <v>263</v>
      </c>
      <c r="B266" s="5" t="s">
        <v>2339</v>
      </c>
      <c r="C266" s="6" t="s">
        <v>2363</v>
      </c>
      <c r="D266" s="5" t="s">
        <v>2220</v>
      </c>
    </row>
    <row r="267" spans="1:4" x14ac:dyDescent="0.2">
      <c r="A267" s="5">
        <v>264</v>
      </c>
      <c r="B267" s="5" t="s">
        <v>2339</v>
      </c>
      <c r="C267" s="6" t="s">
        <v>2364</v>
      </c>
      <c r="D267" s="5" t="s">
        <v>2220</v>
      </c>
    </row>
    <row r="268" spans="1:4" ht="42" x14ac:dyDescent="0.2">
      <c r="A268" s="5">
        <v>265</v>
      </c>
      <c r="B268" s="5" t="s">
        <v>2339</v>
      </c>
      <c r="C268" s="6" t="s">
        <v>2365</v>
      </c>
      <c r="D268" s="5" t="s">
        <v>2220</v>
      </c>
    </row>
    <row r="269" spans="1:4" x14ac:dyDescent="0.2">
      <c r="A269" s="5">
        <v>266</v>
      </c>
      <c r="B269" s="5" t="s">
        <v>2339</v>
      </c>
      <c r="C269" s="6" t="s">
        <v>2366</v>
      </c>
      <c r="D269" s="5" t="s">
        <v>2220</v>
      </c>
    </row>
    <row r="270" spans="1:4" x14ac:dyDescent="0.2">
      <c r="A270" s="5">
        <v>267</v>
      </c>
      <c r="B270" s="5" t="s">
        <v>2339</v>
      </c>
      <c r="C270" s="6" t="s">
        <v>2367</v>
      </c>
      <c r="D270" s="5" t="s">
        <v>2220</v>
      </c>
    </row>
    <row r="271" spans="1:4" x14ac:dyDescent="0.2">
      <c r="A271" s="5">
        <v>268</v>
      </c>
      <c r="B271" s="5" t="s">
        <v>2339</v>
      </c>
      <c r="C271" s="6" t="s">
        <v>2368</v>
      </c>
      <c r="D271" s="5" t="s">
        <v>2220</v>
      </c>
    </row>
    <row r="272" spans="1:4" x14ac:dyDescent="0.2">
      <c r="A272" s="5">
        <v>269</v>
      </c>
      <c r="B272" s="5" t="s">
        <v>2339</v>
      </c>
      <c r="C272" s="6" t="s">
        <v>2369</v>
      </c>
      <c r="D272" s="5" t="s">
        <v>2220</v>
      </c>
    </row>
    <row r="273" spans="1:4" x14ac:dyDescent="0.2">
      <c r="A273" s="5">
        <v>270</v>
      </c>
      <c r="B273" s="5" t="s">
        <v>2339</v>
      </c>
      <c r="C273" s="6" t="s">
        <v>2370</v>
      </c>
      <c r="D273" s="5" t="s">
        <v>2220</v>
      </c>
    </row>
    <row r="274" spans="1:4" x14ac:dyDescent="0.2">
      <c r="A274" s="5">
        <v>271</v>
      </c>
      <c r="B274" s="5" t="s">
        <v>2339</v>
      </c>
      <c r="C274" s="6" t="s">
        <v>2371</v>
      </c>
      <c r="D274" s="5" t="s">
        <v>2220</v>
      </c>
    </row>
    <row r="275" spans="1:4" x14ac:dyDescent="0.2">
      <c r="A275" s="5">
        <v>272</v>
      </c>
      <c r="B275" s="5" t="s">
        <v>2339</v>
      </c>
      <c r="C275" s="6" t="s">
        <v>2372</v>
      </c>
      <c r="D275" s="5" t="s">
        <v>2220</v>
      </c>
    </row>
    <row r="276" spans="1:4" x14ac:dyDescent="0.2">
      <c r="A276" s="5">
        <v>273</v>
      </c>
      <c r="B276" s="5" t="s">
        <v>2339</v>
      </c>
      <c r="C276" s="6" t="s">
        <v>2373</v>
      </c>
      <c r="D276" s="5" t="s">
        <v>2220</v>
      </c>
    </row>
    <row r="277" spans="1:4" x14ac:dyDescent="0.2">
      <c r="A277" s="5">
        <v>274</v>
      </c>
      <c r="B277" s="5" t="s">
        <v>2339</v>
      </c>
      <c r="C277" s="6" t="s">
        <v>2374</v>
      </c>
      <c r="D277" s="5" t="s">
        <v>2220</v>
      </c>
    </row>
    <row r="278" spans="1:4" x14ac:dyDescent="0.2">
      <c r="A278" s="5">
        <v>275</v>
      </c>
      <c r="B278" s="5" t="s">
        <v>2339</v>
      </c>
      <c r="C278" s="6" t="s">
        <v>2375</v>
      </c>
      <c r="D278" s="5" t="s">
        <v>2220</v>
      </c>
    </row>
    <row r="279" spans="1:4" x14ac:dyDescent="0.2">
      <c r="A279" s="5">
        <v>276</v>
      </c>
      <c r="B279" s="5" t="s">
        <v>2339</v>
      </c>
      <c r="C279" s="6" t="s">
        <v>2376</v>
      </c>
      <c r="D279" s="5" t="s">
        <v>2220</v>
      </c>
    </row>
    <row r="280" spans="1:4" x14ac:dyDescent="0.2">
      <c r="A280" s="5">
        <v>277</v>
      </c>
      <c r="B280" s="5" t="s">
        <v>2339</v>
      </c>
      <c r="C280" s="6" t="s">
        <v>2377</v>
      </c>
      <c r="D280" s="5" t="s">
        <v>2220</v>
      </c>
    </row>
    <row r="281" spans="1:4" ht="28" x14ac:dyDescent="0.2">
      <c r="A281" s="5">
        <v>278</v>
      </c>
      <c r="B281" s="5" t="s">
        <v>2339</v>
      </c>
      <c r="C281" s="6" t="s">
        <v>2378</v>
      </c>
      <c r="D281" s="5" t="s">
        <v>2220</v>
      </c>
    </row>
    <row r="282" spans="1:4" x14ac:dyDescent="0.2">
      <c r="A282" s="5">
        <v>279</v>
      </c>
      <c r="B282" s="5" t="s">
        <v>2339</v>
      </c>
      <c r="C282" s="6" t="s">
        <v>2379</v>
      </c>
      <c r="D282" s="5" t="s">
        <v>2220</v>
      </c>
    </row>
    <row r="283" spans="1:4" x14ac:dyDescent="0.2">
      <c r="A283" s="5">
        <v>280</v>
      </c>
      <c r="B283" s="5" t="s">
        <v>2339</v>
      </c>
      <c r="C283" s="6" t="s">
        <v>2380</v>
      </c>
      <c r="D283" s="5" t="s">
        <v>2220</v>
      </c>
    </row>
    <row r="284" spans="1:4" x14ac:dyDescent="0.2">
      <c r="A284" s="5">
        <v>281</v>
      </c>
      <c r="B284" s="5" t="s">
        <v>2339</v>
      </c>
      <c r="C284" s="6" t="s">
        <v>2381</v>
      </c>
      <c r="D284" s="5" t="s">
        <v>2220</v>
      </c>
    </row>
    <row r="285" spans="1:4" ht="28" x14ac:dyDescent="0.2">
      <c r="A285" s="5">
        <v>282</v>
      </c>
      <c r="B285" s="5" t="s">
        <v>2339</v>
      </c>
      <c r="C285" s="6" t="s">
        <v>2382</v>
      </c>
      <c r="D285" s="5" t="s">
        <v>2220</v>
      </c>
    </row>
    <row r="286" spans="1:4" x14ac:dyDescent="0.2">
      <c r="A286" s="5">
        <v>283</v>
      </c>
      <c r="B286" s="5" t="s">
        <v>2339</v>
      </c>
      <c r="C286" s="6" t="s">
        <v>2383</v>
      </c>
      <c r="D286" s="5" t="s">
        <v>2220</v>
      </c>
    </row>
    <row r="287" spans="1:4" x14ac:dyDescent="0.2">
      <c r="A287" s="5">
        <v>284</v>
      </c>
      <c r="B287" s="5" t="s">
        <v>2339</v>
      </c>
      <c r="C287" s="6" t="s">
        <v>2384</v>
      </c>
      <c r="D287" s="5" t="s">
        <v>2220</v>
      </c>
    </row>
    <row r="288" spans="1:4" x14ac:dyDescent="0.2">
      <c r="A288" s="5">
        <v>285</v>
      </c>
      <c r="B288" s="5" t="s">
        <v>2339</v>
      </c>
      <c r="C288" s="6" t="s">
        <v>2385</v>
      </c>
      <c r="D288" s="5" t="s">
        <v>2220</v>
      </c>
    </row>
    <row r="289" spans="1:4" x14ac:dyDescent="0.2">
      <c r="A289" s="5">
        <v>286</v>
      </c>
      <c r="B289" s="5" t="s">
        <v>2339</v>
      </c>
      <c r="C289" s="6" t="s">
        <v>2386</v>
      </c>
      <c r="D289" s="5" t="s">
        <v>2220</v>
      </c>
    </row>
    <row r="290" spans="1:4" ht="28" x14ac:dyDescent="0.2">
      <c r="A290" s="5">
        <v>287</v>
      </c>
      <c r="B290" s="5" t="s">
        <v>2339</v>
      </c>
      <c r="C290" s="6" t="s">
        <v>2387</v>
      </c>
      <c r="D290" s="5" t="s">
        <v>2220</v>
      </c>
    </row>
    <row r="291" spans="1:4" x14ac:dyDescent="0.2">
      <c r="A291" s="5">
        <v>288</v>
      </c>
      <c r="B291" s="5" t="s">
        <v>2339</v>
      </c>
      <c r="C291" s="6" t="s">
        <v>2388</v>
      </c>
      <c r="D291" s="5" t="s">
        <v>2220</v>
      </c>
    </row>
    <row r="292" spans="1:4" x14ac:dyDescent="0.2">
      <c r="A292" s="5">
        <v>289</v>
      </c>
      <c r="B292" s="5" t="s">
        <v>2339</v>
      </c>
      <c r="C292" s="6" t="s">
        <v>2389</v>
      </c>
      <c r="D292" s="5" t="s">
        <v>2220</v>
      </c>
    </row>
    <row r="293" spans="1:4" x14ac:dyDescent="0.2">
      <c r="A293" s="5">
        <v>290</v>
      </c>
      <c r="B293" s="5" t="s">
        <v>2339</v>
      </c>
      <c r="C293" s="6" t="s">
        <v>2390</v>
      </c>
      <c r="D293" s="5" t="s">
        <v>2220</v>
      </c>
    </row>
    <row r="294" spans="1:4" x14ac:dyDescent="0.2">
      <c r="A294" s="5">
        <v>291</v>
      </c>
      <c r="B294" s="5" t="s">
        <v>2339</v>
      </c>
      <c r="C294" s="6" t="s">
        <v>2391</v>
      </c>
      <c r="D294" s="5" t="s">
        <v>2220</v>
      </c>
    </row>
    <row r="295" spans="1:4" x14ac:dyDescent="0.2">
      <c r="A295" s="5">
        <v>292</v>
      </c>
      <c r="B295" s="5" t="s">
        <v>2339</v>
      </c>
      <c r="C295" s="6" t="s">
        <v>2392</v>
      </c>
      <c r="D295" s="5" t="s">
        <v>2220</v>
      </c>
    </row>
    <row r="296" spans="1:4" x14ac:dyDescent="0.2">
      <c r="A296" s="5">
        <v>293</v>
      </c>
      <c r="B296" s="5" t="s">
        <v>2339</v>
      </c>
      <c r="C296" s="6" t="s">
        <v>2393</v>
      </c>
      <c r="D296" s="5" t="s">
        <v>2220</v>
      </c>
    </row>
    <row r="297" spans="1:4" x14ac:dyDescent="0.2">
      <c r="A297" s="5">
        <v>294</v>
      </c>
      <c r="B297" s="5" t="s">
        <v>2339</v>
      </c>
      <c r="C297" s="6" t="s">
        <v>2394</v>
      </c>
      <c r="D297" s="5" t="s">
        <v>2220</v>
      </c>
    </row>
    <row r="298" spans="1:4" x14ac:dyDescent="0.2">
      <c r="A298" s="5">
        <v>295</v>
      </c>
      <c r="B298" s="5" t="s">
        <v>2339</v>
      </c>
      <c r="C298" s="6" t="s">
        <v>2395</v>
      </c>
      <c r="D298" s="5" t="s">
        <v>2220</v>
      </c>
    </row>
    <row r="299" spans="1:4" x14ac:dyDescent="0.2">
      <c r="A299" s="5">
        <v>296</v>
      </c>
      <c r="B299" s="5" t="s">
        <v>2339</v>
      </c>
      <c r="C299" s="6" t="s">
        <v>2396</v>
      </c>
      <c r="D299" s="5" t="s">
        <v>2220</v>
      </c>
    </row>
    <row r="300" spans="1:4" x14ac:dyDescent="0.2">
      <c r="A300" s="5">
        <v>297</v>
      </c>
      <c r="B300" s="5" t="s">
        <v>2339</v>
      </c>
      <c r="C300" s="6" t="s">
        <v>2397</v>
      </c>
      <c r="D300" s="5" t="s">
        <v>2220</v>
      </c>
    </row>
    <row r="301" spans="1:4" x14ac:dyDescent="0.2">
      <c r="A301" s="5">
        <v>298</v>
      </c>
      <c r="B301" s="5" t="s">
        <v>2339</v>
      </c>
      <c r="C301" s="6" t="s">
        <v>2398</v>
      </c>
      <c r="D301" s="5" t="s">
        <v>2220</v>
      </c>
    </row>
    <row r="302" spans="1:4" x14ac:dyDescent="0.2">
      <c r="A302" s="5">
        <v>299</v>
      </c>
      <c r="B302" s="5" t="s">
        <v>2339</v>
      </c>
      <c r="C302" s="6" t="s">
        <v>2399</v>
      </c>
      <c r="D302" s="5" t="s">
        <v>2220</v>
      </c>
    </row>
    <row r="303" spans="1:4" x14ac:dyDescent="0.2">
      <c r="A303" s="5">
        <v>300</v>
      </c>
      <c r="B303" s="5" t="s">
        <v>2339</v>
      </c>
      <c r="C303" s="6" t="s">
        <v>2400</v>
      </c>
      <c r="D303" s="5" t="s">
        <v>2220</v>
      </c>
    </row>
    <row r="304" spans="1:4" x14ac:dyDescent="0.2">
      <c r="A304" s="5">
        <v>301</v>
      </c>
      <c r="B304" s="5" t="s">
        <v>2339</v>
      </c>
      <c r="C304" s="6" t="s">
        <v>2401</v>
      </c>
      <c r="D304" s="5" t="s">
        <v>2220</v>
      </c>
    </row>
    <row r="305" spans="1:4" x14ac:dyDescent="0.2">
      <c r="A305" s="5">
        <v>302</v>
      </c>
      <c r="B305" s="5" t="s">
        <v>2339</v>
      </c>
      <c r="C305" s="6" t="s">
        <v>2402</v>
      </c>
      <c r="D305" s="5" t="s">
        <v>2220</v>
      </c>
    </row>
    <row r="306" spans="1:4" x14ac:dyDescent="0.2">
      <c r="A306" s="5">
        <v>303</v>
      </c>
      <c r="B306" s="5" t="s">
        <v>2339</v>
      </c>
      <c r="C306" s="6" t="s">
        <v>2403</v>
      </c>
      <c r="D306" s="5" t="s">
        <v>2220</v>
      </c>
    </row>
    <row r="307" spans="1:4" x14ac:dyDescent="0.2">
      <c r="A307" s="5">
        <v>304</v>
      </c>
      <c r="B307" s="5" t="s">
        <v>2339</v>
      </c>
      <c r="C307" s="6" t="s">
        <v>2404</v>
      </c>
      <c r="D307" s="5" t="s">
        <v>2220</v>
      </c>
    </row>
    <row r="308" spans="1:4" x14ac:dyDescent="0.2">
      <c r="A308" s="5">
        <v>305</v>
      </c>
      <c r="B308" s="5" t="s">
        <v>2339</v>
      </c>
      <c r="C308" s="6" t="s">
        <v>2405</v>
      </c>
      <c r="D308" s="5" t="s">
        <v>2220</v>
      </c>
    </row>
    <row r="309" spans="1:4" x14ac:dyDescent="0.2">
      <c r="A309" s="5">
        <v>306</v>
      </c>
      <c r="B309" s="5" t="s">
        <v>2339</v>
      </c>
      <c r="C309" s="6" t="s">
        <v>2406</v>
      </c>
      <c r="D309" s="5" t="s">
        <v>2220</v>
      </c>
    </row>
    <row r="310" spans="1:4" x14ac:dyDescent="0.2">
      <c r="A310" s="5">
        <v>307</v>
      </c>
      <c r="B310" s="5" t="s">
        <v>2339</v>
      </c>
      <c r="C310" s="6" t="s">
        <v>2407</v>
      </c>
      <c r="D310" s="5" t="s">
        <v>2220</v>
      </c>
    </row>
    <row r="311" spans="1:4" x14ac:dyDescent="0.2">
      <c r="A311" s="5">
        <v>308</v>
      </c>
      <c r="B311" s="5" t="s">
        <v>2339</v>
      </c>
      <c r="C311" s="6" t="s">
        <v>2408</v>
      </c>
      <c r="D311" s="5" t="s">
        <v>2220</v>
      </c>
    </row>
    <row r="312" spans="1:4" ht="28" x14ac:dyDescent="0.2">
      <c r="A312" s="5">
        <v>309</v>
      </c>
      <c r="B312" s="5" t="s">
        <v>2409</v>
      </c>
      <c r="C312" s="6" t="s">
        <v>2410</v>
      </c>
      <c r="D312" s="5" t="s">
        <v>2220</v>
      </c>
    </row>
    <row r="313" spans="1:4" x14ac:dyDescent="0.2">
      <c r="A313" s="5">
        <v>310</v>
      </c>
      <c r="B313" s="5" t="s">
        <v>2409</v>
      </c>
      <c r="C313" s="6" t="s">
        <v>2411</v>
      </c>
      <c r="D313" s="5" t="s">
        <v>2220</v>
      </c>
    </row>
    <row r="314" spans="1:4" x14ac:dyDescent="0.2">
      <c r="A314" s="5">
        <v>311</v>
      </c>
      <c r="B314" s="5" t="s">
        <v>2409</v>
      </c>
      <c r="C314" s="6" t="s">
        <v>2412</v>
      </c>
      <c r="D314" s="5" t="s">
        <v>2220</v>
      </c>
    </row>
    <row r="315" spans="1:4" x14ac:dyDescent="0.2">
      <c r="A315" s="5">
        <v>312</v>
      </c>
      <c r="B315" s="5" t="s">
        <v>2409</v>
      </c>
      <c r="C315" s="6" t="s">
        <v>2413</v>
      </c>
      <c r="D315" s="5" t="s">
        <v>2220</v>
      </c>
    </row>
    <row r="316" spans="1:4" x14ac:dyDescent="0.2">
      <c r="A316" s="5">
        <v>313</v>
      </c>
      <c r="B316" s="5" t="s">
        <v>2409</v>
      </c>
      <c r="C316" s="6" t="s">
        <v>2414</v>
      </c>
      <c r="D316" s="5" t="s">
        <v>2220</v>
      </c>
    </row>
    <row r="317" spans="1:4" x14ac:dyDescent="0.2">
      <c r="A317" s="5">
        <v>314</v>
      </c>
      <c r="B317" s="5" t="s">
        <v>2409</v>
      </c>
      <c r="C317" s="6" t="s">
        <v>2415</v>
      </c>
      <c r="D317" s="5" t="s">
        <v>2220</v>
      </c>
    </row>
    <row r="318" spans="1:4" x14ac:dyDescent="0.2">
      <c r="A318" s="5">
        <v>315</v>
      </c>
      <c r="B318" s="5" t="s">
        <v>2409</v>
      </c>
      <c r="C318" s="6" t="s">
        <v>2416</v>
      </c>
      <c r="D318" s="5" t="s">
        <v>2220</v>
      </c>
    </row>
    <row r="319" spans="1:4" x14ac:dyDescent="0.2">
      <c r="A319" s="5">
        <v>316</v>
      </c>
      <c r="B319" s="5" t="s">
        <v>2409</v>
      </c>
      <c r="C319" s="6" t="s">
        <v>2417</v>
      </c>
      <c r="D319" s="5" t="s">
        <v>2220</v>
      </c>
    </row>
    <row r="320" spans="1:4" ht="28" x14ac:dyDescent="0.2">
      <c r="A320" s="5">
        <v>317</v>
      </c>
      <c r="B320" s="5" t="s">
        <v>2409</v>
      </c>
      <c r="C320" s="6" t="s">
        <v>2418</v>
      </c>
      <c r="D320" s="5" t="s">
        <v>2220</v>
      </c>
    </row>
    <row r="321" spans="1:4" x14ac:dyDescent="0.2">
      <c r="A321" s="5">
        <v>318</v>
      </c>
      <c r="B321" s="5" t="s">
        <v>2409</v>
      </c>
      <c r="C321" s="6" t="s">
        <v>2419</v>
      </c>
      <c r="D321" s="5" t="s">
        <v>2220</v>
      </c>
    </row>
    <row r="322" spans="1:4" x14ac:dyDescent="0.2">
      <c r="A322" s="5">
        <v>319</v>
      </c>
      <c r="B322" s="5" t="s">
        <v>2409</v>
      </c>
      <c r="C322" s="6" t="s">
        <v>2420</v>
      </c>
      <c r="D322" s="5" t="s">
        <v>2220</v>
      </c>
    </row>
    <row r="323" spans="1:4" x14ac:dyDescent="0.2">
      <c r="A323" s="5">
        <v>320</v>
      </c>
      <c r="B323" s="5" t="s">
        <v>2409</v>
      </c>
      <c r="C323" s="6" t="s">
        <v>2421</v>
      </c>
      <c r="D323" s="5" t="s">
        <v>2220</v>
      </c>
    </row>
    <row r="324" spans="1:4" x14ac:dyDescent="0.2">
      <c r="A324" s="5">
        <v>321</v>
      </c>
      <c r="B324" s="5" t="s">
        <v>2409</v>
      </c>
      <c r="C324" s="6" t="s">
        <v>2422</v>
      </c>
      <c r="D324" s="5" t="s">
        <v>2220</v>
      </c>
    </row>
    <row r="325" spans="1:4" x14ac:dyDescent="0.2">
      <c r="A325" s="5">
        <v>322</v>
      </c>
      <c r="B325" s="5" t="s">
        <v>2409</v>
      </c>
      <c r="C325" s="6" t="s">
        <v>2423</v>
      </c>
      <c r="D325" s="5" t="s">
        <v>2220</v>
      </c>
    </row>
    <row r="326" spans="1:4" x14ac:dyDescent="0.2">
      <c r="A326" s="5">
        <v>323</v>
      </c>
      <c r="B326" s="5" t="s">
        <v>2409</v>
      </c>
      <c r="C326" s="6" t="s">
        <v>2424</v>
      </c>
      <c r="D326" s="5" t="s">
        <v>2220</v>
      </c>
    </row>
    <row r="327" spans="1:4" x14ac:dyDescent="0.2">
      <c r="A327" s="5">
        <v>324</v>
      </c>
      <c r="B327" s="5" t="s">
        <v>2409</v>
      </c>
      <c r="C327" s="6" t="s">
        <v>2425</v>
      </c>
      <c r="D327" s="5" t="s">
        <v>2220</v>
      </c>
    </row>
    <row r="328" spans="1:4" x14ac:dyDescent="0.2">
      <c r="A328" s="5">
        <v>325</v>
      </c>
      <c r="B328" s="5" t="s">
        <v>2409</v>
      </c>
      <c r="C328" s="6" t="s">
        <v>2426</v>
      </c>
      <c r="D328" s="5" t="s">
        <v>2220</v>
      </c>
    </row>
    <row r="329" spans="1:4" x14ac:dyDescent="0.2">
      <c r="A329" s="5">
        <v>326</v>
      </c>
      <c r="B329" s="5" t="s">
        <v>2409</v>
      </c>
      <c r="C329" s="6" t="s">
        <v>2427</v>
      </c>
      <c r="D329" s="5" t="s">
        <v>2220</v>
      </c>
    </row>
    <row r="330" spans="1:4" x14ac:dyDescent="0.2">
      <c r="A330" s="5">
        <v>327</v>
      </c>
      <c r="B330" s="5" t="s">
        <v>2409</v>
      </c>
      <c r="C330" s="6" t="s">
        <v>2428</v>
      </c>
      <c r="D330" s="5" t="s">
        <v>2220</v>
      </c>
    </row>
    <row r="331" spans="1:4" x14ac:dyDescent="0.2">
      <c r="A331" s="5">
        <v>328</v>
      </c>
      <c r="B331" s="5" t="s">
        <v>2409</v>
      </c>
      <c r="C331" s="6" t="s">
        <v>2429</v>
      </c>
      <c r="D331" s="5" t="s">
        <v>2220</v>
      </c>
    </row>
    <row r="332" spans="1:4" x14ac:dyDescent="0.2">
      <c r="A332" s="5">
        <v>329</v>
      </c>
      <c r="B332" s="5" t="s">
        <v>2409</v>
      </c>
      <c r="C332" s="6" t="s">
        <v>2430</v>
      </c>
      <c r="D332" s="5" t="s">
        <v>2220</v>
      </c>
    </row>
    <row r="333" spans="1:4" x14ac:dyDescent="0.2">
      <c r="A333" s="5">
        <v>330</v>
      </c>
      <c r="B333" s="5" t="s">
        <v>2409</v>
      </c>
      <c r="C333" s="6" t="s">
        <v>2431</v>
      </c>
      <c r="D333" s="5" t="s">
        <v>2220</v>
      </c>
    </row>
    <row r="334" spans="1:4" x14ac:dyDescent="0.2">
      <c r="A334" s="5">
        <v>331</v>
      </c>
      <c r="B334" s="5" t="s">
        <v>2409</v>
      </c>
      <c r="C334" s="6" t="s">
        <v>2432</v>
      </c>
      <c r="D334" s="5" t="s">
        <v>2220</v>
      </c>
    </row>
    <row r="335" spans="1:4" x14ac:dyDescent="0.2">
      <c r="A335" s="5">
        <v>332</v>
      </c>
      <c r="B335" s="5" t="s">
        <v>2409</v>
      </c>
      <c r="C335" s="6" t="s">
        <v>2433</v>
      </c>
      <c r="D335" s="5" t="s">
        <v>2220</v>
      </c>
    </row>
    <row r="336" spans="1:4" x14ac:dyDescent="0.2">
      <c r="A336" s="5">
        <v>333</v>
      </c>
      <c r="B336" s="5" t="s">
        <v>2409</v>
      </c>
      <c r="C336" s="6" t="s">
        <v>2434</v>
      </c>
      <c r="D336" s="5" t="s">
        <v>2220</v>
      </c>
    </row>
    <row r="337" spans="1:4" x14ac:dyDescent="0.2">
      <c r="A337" s="5">
        <v>334</v>
      </c>
      <c r="B337" s="5" t="s">
        <v>2409</v>
      </c>
      <c r="C337" s="6" t="s">
        <v>2435</v>
      </c>
      <c r="D337" s="5" t="s">
        <v>2220</v>
      </c>
    </row>
    <row r="338" spans="1:4" x14ac:dyDescent="0.2">
      <c r="A338" s="5">
        <v>335</v>
      </c>
      <c r="B338" s="5" t="s">
        <v>2409</v>
      </c>
      <c r="C338" s="6" t="s">
        <v>2436</v>
      </c>
      <c r="D338" s="5" t="s">
        <v>2220</v>
      </c>
    </row>
    <row r="339" spans="1:4" x14ac:dyDescent="0.2">
      <c r="A339" s="5">
        <v>336</v>
      </c>
      <c r="B339" s="5" t="s">
        <v>2409</v>
      </c>
      <c r="C339" s="6" t="s">
        <v>2437</v>
      </c>
      <c r="D339" s="5" t="s">
        <v>2220</v>
      </c>
    </row>
    <row r="340" spans="1:4" x14ac:dyDescent="0.2">
      <c r="A340" s="5">
        <v>337</v>
      </c>
      <c r="B340" s="5" t="s">
        <v>2409</v>
      </c>
      <c r="C340" s="6" t="s">
        <v>2438</v>
      </c>
      <c r="D340" s="5" t="s">
        <v>2220</v>
      </c>
    </row>
    <row r="341" spans="1:4" x14ac:dyDescent="0.2">
      <c r="A341" s="5">
        <v>338</v>
      </c>
      <c r="B341" s="5" t="s">
        <v>2409</v>
      </c>
      <c r="C341" s="6" t="s">
        <v>2439</v>
      </c>
      <c r="D341" s="5" t="s">
        <v>2220</v>
      </c>
    </row>
    <row r="342" spans="1:4" x14ac:dyDescent="0.2">
      <c r="A342" s="5">
        <v>339</v>
      </c>
      <c r="B342" s="5" t="s">
        <v>2409</v>
      </c>
      <c r="C342" s="6" t="s">
        <v>2440</v>
      </c>
      <c r="D342" s="5" t="s">
        <v>2220</v>
      </c>
    </row>
    <row r="343" spans="1:4" x14ac:dyDescent="0.2">
      <c r="A343" s="5">
        <v>340</v>
      </c>
      <c r="B343" s="5" t="s">
        <v>2409</v>
      </c>
      <c r="C343" s="6" t="s">
        <v>2441</v>
      </c>
      <c r="D343" s="5" t="s">
        <v>2220</v>
      </c>
    </row>
    <row r="344" spans="1:4" x14ac:dyDescent="0.2">
      <c r="A344" s="5">
        <v>341</v>
      </c>
      <c r="B344" s="5" t="s">
        <v>2409</v>
      </c>
      <c r="C344" s="6" t="s">
        <v>2442</v>
      </c>
      <c r="D344" s="5" t="s">
        <v>2220</v>
      </c>
    </row>
    <row r="345" spans="1:4" x14ac:dyDescent="0.2">
      <c r="A345" s="5">
        <v>342</v>
      </c>
      <c r="B345" s="5" t="s">
        <v>2409</v>
      </c>
      <c r="C345" s="6" t="s">
        <v>2443</v>
      </c>
      <c r="D345" s="5" t="s">
        <v>2220</v>
      </c>
    </row>
    <row r="346" spans="1:4" x14ac:dyDescent="0.2">
      <c r="A346" s="5">
        <v>343</v>
      </c>
      <c r="B346" s="5" t="s">
        <v>2409</v>
      </c>
      <c r="C346" s="6" t="s">
        <v>2444</v>
      </c>
      <c r="D346" s="5" t="s">
        <v>2220</v>
      </c>
    </row>
    <row r="347" spans="1:4" x14ac:dyDescent="0.2">
      <c r="A347" s="5">
        <v>344</v>
      </c>
      <c r="B347" s="5" t="s">
        <v>2409</v>
      </c>
      <c r="C347" s="6" t="s">
        <v>2445</v>
      </c>
      <c r="D347" s="5" t="s">
        <v>2220</v>
      </c>
    </row>
    <row r="348" spans="1:4" x14ac:dyDescent="0.2">
      <c r="A348" s="5">
        <v>345</v>
      </c>
      <c r="B348" s="5" t="s">
        <v>2409</v>
      </c>
      <c r="C348" s="6" t="s">
        <v>2446</v>
      </c>
      <c r="D348" s="5" t="s">
        <v>2220</v>
      </c>
    </row>
    <row r="349" spans="1:4" x14ac:dyDescent="0.2">
      <c r="A349" s="5">
        <v>346</v>
      </c>
      <c r="B349" s="5" t="s">
        <v>2409</v>
      </c>
      <c r="C349" s="6" t="s">
        <v>2447</v>
      </c>
      <c r="D349" s="5" t="s">
        <v>2220</v>
      </c>
    </row>
    <row r="350" spans="1:4" x14ac:dyDescent="0.2">
      <c r="A350" s="5">
        <v>347</v>
      </c>
      <c r="B350" s="5" t="s">
        <v>2409</v>
      </c>
      <c r="C350" s="6" t="s">
        <v>2448</v>
      </c>
      <c r="D350" s="5" t="s">
        <v>2220</v>
      </c>
    </row>
    <row r="351" spans="1:4" x14ac:dyDescent="0.2">
      <c r="A351" s="5">
        <v>348</v>
      </c>
      <c r="B351" s="5" t="s">
        <v>2409</v>
      </c>
      <c r="C351" s="6" t="s">
        <v>2449</v>
      </c>
      <c r="D351" s="5" t="s">
        <v>2220</v>
      </c>
    </row>
    <row r="352" spans="1:4" x14ac:dyDescent="0.2">
      <c r="A352" s="5">
        <v>349</v>
      </c>
      <c r="B352" s="5" t="s">
        <v>2409</v>
      </c>
      <c r="C352" s="6" t="s">
        <v>2450</v>
      </c>
      <c r="D352" s="5" t="s">
        <v>2220</v>
      </c>
    </row>
    <row r="353" spans="1:4" x14ac:dyDescent="0.2">
      <c r="A353" s="5">
        <v>350</v>
      </c>
      <c r="B353" s="5" t="s">
        <v>2409</v>
      </c>
      <c r="C353" s="6" t="s">
        <v>2451</v>
      </c>
      <c r="D353" s="5" t="s">
        <v>2220</v>
      </c>
    </row>
    <row r="354" spans="1:4" x14ac:dyDescent="0.2">
      <c r="A354" s="5">
        <v>351</v>
      </c>
      <c r="B354" s="5" t="s">
        <v>2409</v>
      </c>
      <c r="C354" s="6" t="s">
        <v>2452</v>
      </c>
      <c r="D354" s="5" t="s">
        <v>2220</v>
      </c>
    </row>
    <row r="355" spans="1:4" x14ac:dyDescent="0.2">
      <c r="A355" s="5">
        <v>352</v>
      </c>
      <c r="B355" s="5" t="s">
        <v>2409</v>
      </c>
      <c r="C355" s="6" t="s">
        <v>2453</v>
      </c>
      <c r="D355" s="5" t="s">
        <v>2220</v>
      </c>
    </row>
    <row r="356" spans="1:4" x14ac:dyDescent="0.2">
      <c r="A356" s="5">
        <v>353</v>
      </c>
      <c r="B356" s="5" t="s">
        <v>2409</v>
      </c>
      <c r="C356" s="6" t="s">
        <v>2454</v>
      </c>
      <c r="D356" s="5" t="s">
        <v>2220</v>
      </c>
    </row>
    <row r="357" spans="1:4" x14ac:dyDescent="0.2">
      <c r="A357" s="5">
        <v>354</v>
      </c>
      <c r="B357" s="5" t="s">
        <v>2409</v>
      </c>
      <c r="C357" s="6" t="s">
        <v>2455</v>
      </c>
      <c r="D357" s="5" t="s">
        <v>2220</v>
      </c>
    </row>
    <row r="358" spans="1:4" x14ac:dyDescent="0.2">
      <c r="A358" s="5">
        <v>355</v>
      </c>
      <c r="B358" s="5" t="s">
        <v>2409</v>
      </c>
      <c r="C358" s="6" t="s">
        <v>2456</v>
      </c>
      <c r="D358" s="5" t="s">
        <v>2220</v>
      </c>
    </row>
    <row r="359" spans="1:4" x14ac:dyDescent="0.2">
      <c r="A359" s="5">
        <v>356</v>
      </c>
      <c r="B359" s="5" t="s">
        <v>2409</v>
      </c>
      <c r="C359" s="6" t="s">
        <v>2457</v>
      </c>
      <c r="D359" s="5" t="s">
        <v>2220</v>
      </c>
    </row>
    <row r="360" spans="1:4" x14ac:dyDescent="0.2">
      <c r="A360" s="5">
        <v>357</v>
      </c>
      <c r="B360" s="5" t="s">
        <v>2409</v>
      </c>
      <c r="C360" s="6" t="s">
        <v>2458</v>
      </c>
      <c r="D360" s="5" t="s">
        <v>2220</v>
      </c>
    </row>
    <row r="361" spans="1:4" x14ac:dyDescent="0.2">
      <c r="A361" s="5">
        <v>358</v>
      </c>
      <c r="B361" s="5" t="s">
        <v>2409</v>
      </c>
      <c r="C361" s="6" t="s">
        <v>2459</v>
      </c>
      <c r="D361" s="5" t="s">
        <v>2220</v>
      </c>
    </row>
    <row r="362" spans="1:4" ht="28" x14ac:dyDescent="0.2">
      <c r="A362" s="5">
        <v>359</v>
      </c>
      <c r="B362" s="5" t="s">
        <v>2409</v>
      </c>
      <c r="C362" s="6" t="s">
        <v>2460</v>
      </c>
      <c r="D362" s="5" t="s">
        <v>2220</v>
      </c>
    </row>
    <row r="363" spans="1:4" x14ac:dyDescent="0.2">
      <c r="A363" s="5">
        <v>360</v>
      </c>
      <c r="B363" s="5" t="s">
        <v>2409</v>
      </c>
      <c r="C363" s="6" t="s">
        <v>2461</v>
      </c>
      <c r="D363" s="5" t="s">
        <v>2220</v>
      </c>
    </row>
    <row r="364" spans="1:4" x14ac:dyDescent="0.2">
      <c r="A364" s="5">
        <v>361</v>
      </c>
      <c r="B364" s="5" t="s">
        <v>2409</v>
      </c>
      <c r="C364" s="6" t="s">
        <v>2462</v>
      </c>
      <c r="D364" s="5" t="s">
        <v>2220</v>
      </c>
    </row>
    <row r="365" spans="1:4" x14ac:dyDescent="0.2">
      <c r="A365" s="5">
        <v>362</v>
      </c>
      <c r="B365" s="5" t="s">
        <v>2409</v>
      </c>
      <c r="C365" s="6" t="s">
        <v>2463</v>
      </c>
      <c r="D365" s="5" t="s">
        <v>2220</v>
      </c>
    </row>
    <row r="366" spans="1:4" x14ac:dyDescent="0.2">
      <c r="A366" s="5">
        <v>363</v>
      </c>
      <c r="B366" s="5" t="s">
        <v>2409</v>
      </c>
      <c r="C366" s="6" t="s">
        <v>2464</v>
      </c>
      <c r="D366" s="5" t="s">
        <v>2220</v>
      </c>
    </row>
    <row r="367" spans="1:4" x14ac:dyDescent="0.2">
      <c r="A367" s="5">
        <v>364</v>
      </c>
      <c r="B367" s="5" t="s">
        <v>2409</v>
      </c>
      <c r="C367" s="6" t="s">
        <v>2465</v>
      </c>
      <c r="D367" s="5" t="s">
        <v>2220</v>
      </c>
    </row>
    <row r="368" spans="1:4" x14ac:dyDescent="0.2">
      <c r="A368" s="5">
        <v>365</v>
      </c>
      <c r="B368" s="5" t="s">
        <v>2409</v>
      </c>
      <c r="C368" s="6" t="s">
        <v>2466</v>
      </c>
      <c r="D368" s="5" t="s">
        <v>2220</v>
      </c>
    </row>
    <row r="369" spans="1:4" x14ac:dyDescent="0.2">
      <c r="A369" s="5">
        <v>366</v>
      </c>
      <c r="B369" s="5" t="s">
        <v>2409</v>
      </c>
      <c r="C369" s="6" t="s">
        <v>2467</v>
      </c>
      <c r="D369" s="5" t="s">
        <v>2220</v>
      </c>
    </row>
    <row r="370" spans="1:4" x14ac:dyDescent="0.2">
      <c r="A370" s="5">
        <v>367</v>
      </c>
      <c r="B370" s="5" t="s">
        <v>2409</v>
      </c>
      <c r="C370" s="6" t="s">
        <v>2468</v>
      </c>
      <c r="D370" s="5" t="s">
        <v>2220</v>
      </c>
    </row>
    <row r="371" spans="1:4" x14ac:dyDescent="0.2">
      <c r="A371" s="5">
        <v>368</v>
      </c>
      <c r="B371" s="5" t="s">
        <v>2409</v>
      </c>
      <c r="C371" s="6" t="s">
        <v>2469</v>
      </c>
      <c r="D371" s="5" t="s">
        <v>2220</v>
      </c>
    </row>
    <row r="372" spans="1:4" x14ac:dyDescent="0.2">
      <c r="A372" s="5">
        <v>369</v>
      </c>
      <c r="B372" s="5" t="s">
        <v>2409</v>
      </c>
      <c r="C372" s="6" t="s">
        <v>2470</v>
      </c>
      <c r="D372" s="5" t="s">
        <v>2220</v>
      </c>
    </row>
    <row r="373" spans="1:4" x14ac:dyDescent="0.2">
      <c r="A373" s="5">
        <v>370</v>
      </c>
      <c r="B373" s="5" t="s">
        <v>2409</v>
      </c>
      <c r="C373" s="6" t="s">
        <v>2471</v>
      </c>
      <c r="D373" s="5" t="s">
        <v>2220</v>
      </c>
    </row>
    <row r="374" spans="1:4" x14ac:dyDescent="0.2">
      <c r="A374" s="5">
        <v>371</v>
      </c>
      <c r="B374" s="5" t="s">
        <v>2409</v>
      </c>
      <c r="C374" s="6" t="s">
        <v>2472</v>
      </c>
      <c r="D374" s="5" t="s">
        <v>2220</v>
      </c>
    </row>
    <row r="375" spans="1:4" ht="42" x14ac:dyDescent="0.2">
      <c r="A375" s="5">
        <v>372</v>
      </c>
      <c r="B375" s="5" t="s">
        <v>2409</v>
      </c>
      <c r="C375" s="6" t="s">
        <v>2473</v>
      </c>
      <c r="D375" s="5" t="s">
        <v>2220</v>
      </c>
    </row>
    <row r="376" spans="1:4" ht="28" x14ac:dyDescent="0.2">
      <c r="A376" s="5">
        <v>373</v>
      </c>
      <c r="B376" s="5" t="s">
        <v>2409</v>
      </c>
      <c r="C376" s="6" t="s">
        <v>2474</v>
      </c>
      <c r="D376" s="5" t="s">
        <v>2220</v>
      </c>
    </row>
    <row r="377" spans="1:4" x14ac:dyDescent="0.2">
      <c r="A377" s="5">
        <v>374</v>
      </c>
      <c r="B377" s="5" t="s">
        <v>2409</v>
      </c>
      <c r="C377" s="6" t="s">
        <v>2475</v>
      </c>
      <c r="D377" s="5" t="s">
        <v>2220</v>
      </c>
    </row>
    <row r="378" spans="1:4" x14ac:dyDescent="0.2">
      <c r="A378" s="5">
        <v>375</v>
      </c>
      <c r="B378" s="5" t="s">
        <v>2409</v>
      </c>
      <c r="C378" s="6" t="s">
        <v>2476</v>
      </c>
      <c r="D378" s="5" t="s">
        <v>2220</v>
      </c>
    </row>
    <row r="379" spans="1:4" x14ac:dyDescent="0.2">
      <c r="A379" s="5">
        <v>376</v>
      </c>
      <c r="B379" s="5" t="s">
        <v>2409</v>
      </c>
      <c r="C379" s="6" t="s">
        <v>2477</v>
      </c>
      <c r="D379" s="5" t="s">
        <v>2220</v>
      </c>
    </row>
    <row r="380" spans="1:4" x14ac:dyDescent="0.2">
      <c r="A380" s="5">
        <v>377</v>
      </c>
      <c r="B380" s="5" t="s">
        <v>2409</v>
      </c>
      <c r="C380" s="6" t="s">
        <v>2478</v>
      </c>
      <c r="D380" s="5" t="s">
        <v>2220</v>
      </c>
    </row>
    <row r="381" spans="1:4" x14ac:dyDescent="0.2">
      <c r="A381" s="5">
        <v>378</v>
      </c>
      <c r="B381" s="5" t="s">
        <v>2409</v>
      </c>
      <c r="C381" s="6" t="s">
        <v>2479</v>
      </c>
      <c r="D381" s="5" t="s">
        <v>2220</v>
      </c>
    </row>
    <row r="382" spans="1:4" x14ac:dyDescent="0.2">
      <c r="A382" s="5">
        <v>379</v>
      </c>
      <c r="B382" s="5" t="s">
        <v>2480</v>
      </c>
      <c r="C382" s="6" t="s">
        <v>2481</v>
      </c>
      <c r="D382" s="5" t="s">
        <v>2220</v>
      </c>
    </row>
    <row r="383" spans="1:4" x14ac:dyDescent="0.2">
      <c r="A383" s="5">
        <v>380</v>
      </c>
      <c r="B383" s="5" t="s">
        <v>2480</v>
      </c>
      <c r="C383" s="6" t="s">
        <v>2482</v>
      </c>
      <c r="D383" s="5" t="s">
        <v>2220</v>
      </c>
    </row>
    <row r="384" spans="1:4" x14ac:dyDescent="0.2">
      <c r="A384" s="5">
        <v>381</v>
      </c>
      <c r="B384" s="5" t="s">
        <v>2483</v>
      </c>
      <c r="C384" s="6" t="s">
        <v>2484</v>
      </c>
      <c r="D384" s="5" t="s">
        <v>2220</v>
      </c>
    </row>
    <row r="385" spans="1:4" ht="28" x14ac:dyDescent="0.2">
      <c r="A385" s="5">
        <v>382</v>
      </c>
      <c r="B385" s="5" t="s">
        <v>2485</v>
      </c>
      <c r="C385" s="6" t="s">
        <v>2486</v>
      </c>
      <c r="D385" s="5" t="s">
        <v>2220</v>
      </c>
    </row>
    <row r="386" spans="1:4" x14ac:dyDescent="0.2">
      <c r="A386" s="5">
        <v>383</v>
      </c>
      <c r="B386" s="5" t="s">
        <v>2487</v>
      </c>
      <c r="C386" s="6" t="s">
        <v>2488</v>
      </c>
      <c r="D386" s="5" t="s">
        <v>2220</v>
      </c>
    </row>
    <row r="387" spans="1:4" x14ac:dyDescent="0.2">
      <c r="A387" s="5">
        <v>384</v>
      </c>
      <c r="B387" s="5" t="s">
        <v>2489</v>
      </c>
      <c r="C387" s="6" t="s">
        <v>2490</v>
      </c>
      <c r="D387" s="5" t="s">
        <v>2220</v>
      </c>
    </row>
  </sheetData>
  <mergeCells count="1">
    <mergeCell ref="A1:D1"/>
  </mergeCells>
  <hyperlinks>
    <hyperlink ref="C4" r:id="rId1" xr:uid="{00000000-0004-0000-0C00-000000000000}"/>
    <hyperlink ref="C5" r:id="rId2" xr:uid="{00000000-0004-0000-0C00-000001000000}"/>
    <hyperlink ref="C6" r:id="rId3" xr:uid="{00000000-0004-0000-0C00-000002000000}"/>
    <hyperlink ref="C7" r:id="rId4" xr:uid="{00000000-0004-0000-0C00-000003000000}"/>
    <hyperlink ref="C8" r:id="rId5" xr:uid="{00000000-0004-0000-0C00-000004000000}"/>
    <hyperlink ref="C9" r:id="rId6" xr:uid="{00000000-0004-0000-0C00-000005000000}"/>
    <hyperlink ref="C10" r:id="rId7" xr:uid="{00000000-0004-0000-0C00-000006000000}"/>
    <hyperlink ref="C11" r:id="rId8" xr:uid="{00000000-0004-0000-0C00-000007000000}"/>
    <hyperlink ref="C12" r:id="rId9" xr:uid="{00000000-0004-0000-0C00-000008000000}"/>
    <hyperlink ref="C13" r:id="rId10" xr:uid="{00000000-0004-0000-0C00-000009000000}"/>
    <hyperlink ref="C14" r:id="rId11" xr:uid="{00000000-0004-0000-0C00-00000A000000}"/>
    <hyperlink ref="C15" r:id="rId12" xr:uid="{00000000-0004-0000-0C00-00000B000000}"/>
    <hyperlink ref="C16" r:id="rId13" xr:uid="{00000000-0004-0000-0C00-00000C000000}"/>
    <hyperlink ref="C17" r:id="rId14" xr:uid="{00000000-0004-0000-0C00-00000D000000}"/>
    <hyperlink ref="C18" r:id="rId15" xr:uid="{00000000-0004-0000-0C00-00000E000000}"/>
    <hyperlink ref="C19" r:id="rId16" xr:uid="{00000000-0004-0000-0C00-00000F000000}"/>
    <hyperlink ref="C20" r:id="rId17" xr:uid="{00000000-0004-0000-0C00-000010000000}"/>
    <hyperlink ref="C21" r:id="rId18" xr:uid="{00000000-0004-0000-0C00-000011000000}"/>
    <hyperlink ref="C22" r:id="rId19" xr:uid="{00000000-0004-0000-0C00-000012000000}"/>
    <hyperlink ref="C23" r:id="rId20" xr:uid="{00000000-0004-0000-0C00-000013000000}"/>
    <hyperlink ref="C24" r:id="rId21" xr:uid="{00000000-0004-0000-0C00-000014000000}"/>
    <hyperlink ref="C25" r:id="rId22" xr:uid="{00000000-0004-0000-0C00-000015000000}"/>
    <hyperlink ref="C26" r:id="rId23" xr:uid="{00000000-0004-0000-0C00-000016000000}"/>
    <hyperlink ref="C27" r:id="rId24" xr:uid="{00000000-0004-0000-0C00-000017000000}"/>
    <hyperlink ref="C28" r:id="rId25" xr:uid="{00000000-0004-0000-0C00-000018000000}"/>
    <hyperlink ref="C29" r:id="rId26" xr:uid="{00000000-0004-0000-0C00-000019000000}"/>
    <hyperlink ref="C30" r:id="rId27" xr:uid="{00000000-0004-0000-0C00-00001A000000}"/>
    <hyperlink ref="C31" r:id="rId28" xr:uid="{00000000-0004-0000-0C00-00001B000000}"/>
    <hyperlink ref="C32" r:id="rId29" xr:uid="{00000000-0004-0000-0C00-00001C000000}"/>
    <hyperlink ref="C33" r:id="rId30" xr:uid="{00000000-0004-0000-0C00-00001D000000}"/>
    <hyperlink ref="C34" r:id="rId31" xr:uid="{00000000-0004-0000-0C00-00001E000000}"/>
    <hyperlink ref="C35" r:id="rId32" xr:uid="{00000000-0004-0000-0C00-00001F000000}"/>
    <hyperlink ref="C36" r:id="rId33" xr:uid="{00000000-0004-0000-0C00-000020000000}"/>
    <hyperlink ref="C37" r:id="rId34" xr:uid="{00000000-0004-0000-0C00-000021000000}"/>
    <hyperlink ref="C38" r:id="rId35" xr:uid="{00000000-0004-0000-0C00-000022000000}"/>
    <hyperlink ref="C39" r:id="rId36" xr:uid="{00000000-0004-0000-0C00-000023000000}"/>
    <hyperlink ref="C40" r:id="rId37" xr:uid="{00000000-0004-0000-0C00-000024000000}"/>
    <hyperlink ref="C41" r:id="rId38" xr:uid="{00000000-0004-0000-0C00-000025000000}"/>
    <hyperlink ref="C42" r:id="rId39" xr:uid="{00000000-0004-0000-0C00-000026000000}"/>
    <hyperlink ref="C43" r:id="rId40" xr:uid="{00000000-0004-0000-0C00-000027000000}"/>
    <hyperlink ref="C44" r:id="rId41" xr:uid="{00000000-0004-0000-0C00-000028000000}"/>
    <hyperlink ref="C45" r:id="rId42" xr:uid="{00000000-0004-0000-0C00-000029000000}"/>
    <hyperlink ref="C46" r:id="rId43" xr:uid="{00000000-0004-0000-0C00-00002A000000}"/>
    <hyperlink ref="C47" r:id="rId44" xr:uid="{00000000-0004-0000-0C00-00002B000000}"/>
    <hyperlink ref="C48" r:id="rId45" xr:uid="{00000000-0004-0000-0C00-00002C000000}"/>
    <hyperlink ref="C49" r:id="rId46" xr:uid="{00000000-0004-0000-0C00-00002D000000}"/>
    <hyperlink ref="C50" r:id="rId47" xr:uid="{00000000-0004-0000-0C00-00002E000000}"/>
    <hyperlink ref="C51" r:id="rId48" xr:uid="{00000000-0004-0000-0C00-00002F000000}"/>
    <hyperlink ref="C52" r:id="rId49" xr:uid="{00000000-0004-0000-0C00-000030000000}"/>
    <hyperlink ref="C53" r:id="rId50" xr:uid="{00000000-0004-0000-0C00-000031000000}"/>
    <hyperlink ref="C54" r:id="rId51" xr:uid="{00000000-0004-0000-0C00-000032000000}"/>
    <hyperlink ref="C55" r:id="rId52" xr:uid="{00000000-0004-0000-0C00-000033000000}"/>
    <hyperlink ref="C56" r:id="rId53" xr:uid="{00000000-0004-0000-0C00-000034000000}"/>
    <hyperlink ref="C57" r:id="rId54" xr:uid="{00000000-0004-0000-0C00-000035000000}"/>
    <hyperlink ref="C58" r:id="rId55" xr:uid="{00000000-0004-0000-0C00-000036000000}"/>
    <hyperlink ref="C59" r:id="rId56" xr:uid="{00000000-0004-0000-0C00-000037000000}"/>
    <hyperlink ref="C60" r:id="rId57" xr:uid="{00000000-0004-0000-0C00-000038000000}"/>
    <hyperlink ref="C61" r:id="rId58" xr:uid="{00000000-0004-0000-0C00-000039000000}"/>
    <hyperlink ref="C62" r:id="rId59" xr:uid="{00000000-0004-0000-0C00-00003A000000}"/>
    <hyperlink ref="C63" r:id="rId60" xr:uid="{00000000-0004-0000-0C00-00003B000000}"/>
    <hyperlink ref="C64" r:id="rId61" xr:uid="{00000000-0004-0000-0C00-00003C000000}"/>
    <hyperlink ref="C65" r:id="rId62" xr:uid="{00000000-0004-0000-0C00-00003D000000}"/>
    <hyperlink ref="C66" r:id="rId63" xr:uid="{00000000-0004-0000-0C00-00003E000000}"/>
    <hyperlink ref="C67" r:id="rId64" xr:uid="{00000000-0004-0000-0C00-00003F000000}"/>
    <hyperlink ref="C68" r:id="rId65" xr:uid="{00000000-0004-0000-0C00-000040000000}"/>
    <hyperlink ref="C69" r:id="rId66" xr:uid="{00000000-0004-0000-0C00-000041000000}"/>
    <hyperlink ref="C70" r:id="rId67" xr:uid="{00000000-0004-0000-0C00-000042000000}"/>
    <hyperlink ref="C71" r:id="rId68" xr:uid="{00000000-0004-0000-0C00-000043000000}"/>
    <hyperlink ref="C72" r:id="rId69" xr:uid="{00000000-0004-0000-0C00-000044000000}"/>
    <hyperlink ref="C73" r:id="rId70" xr:uid="{00000000-0004-0000-0C00-000045000000}"/>
    <hyperlink ref="C74" r:id="rId71" xr:uid="{00000000-0004-0000-0C00-000046000000}"/>
    <hyperlink ref="C75" r:id="rId72" xr:uid="{00000000-0004-0000-0C00-000047000000}"/>
    <hyperlink ref="C76" r:id="rId73" xr:uid="{00000000-0004-0000-0C00-000048000000}"/>
    <hyperlink ref="C77" r:id="rId74" xr:uid="{00000000-0004-0000-0C00-000049000000}"/>
    <hyperlink ref="C78" r:id="rId75" xr:uid="{00000000-0004-0000-0C00-00004A000000}"/>
    <hyperlink ref="C79" r:id="rId76" xr:uid="{00000000-0004-0000-0C00-00004B000000}"/>
    <hyperlink ref="C80" r:id="rId77" xr:uid="{00000000-0004-0000-0C00-00004C000000}"/>
    <hyperlink ref="C81" r:id="rId78" xr:uid="{00000000-0004-0000-0C00-00004D000000}"/>
    <hyperlink ref="C82" r:id="rId79" xr:uid="{00000000-0004-0000-0C00-00004E000000}"/>
    <hyperlink ref="C83" r:id="rId80" xr:uid="{00000000-0004-0000-0C00-00004F000000}"/>
    <hyperlink ref="C84" r:id="rId81" xr:uid="{00000000-0004-0000-0C00-000050000000}"/>
    <hyperlink ref="C85" r:id="rId82" xr:uid="{00000000-0004-0000-0C00-000051000000}"/>
    <hyperlink ref="C86" r:id="rId83" xr:uid="{00000000-0004-0000-0C00-000052000000}"/>
    <hyperlink ref="C87" r:id="rId84" xr:uid="{00000000-0004-0000-0C00-000053000000}"/>
    <hyperlink ref="C88" r:id="rId85" xr:uid="{00000000-0004-0000-0C00-000054000000}"/>
    <hyperlink ref="C89" r:id="rId86" xr:uid="{00000000-0004-0000-0C00-000055000000}"/>
    <hyperlink ref="C90" r:id="rId87" xr:uid="{00000000-0004-0000-0C00-000056000000}"/>
    <hyperlink ref="C91" r:id="rId88" xr:uid="{00000000-0004-0000-0C00-000057000000}"/>
    <hyperlink ref="C92" r:id="rId89" xr:uid="{00000000-0004-0000-0C00-000058000000}"/>
    <hyperlink ref="C93" r:id="rId90" xr:uid="{00000000-0004-0000-0C00-000059000000}"/>
    <hyperlink ref="C94" r:id="rId91" xr:uid="{00000000-0004-0000-0C00-00005A000000}"/>
    <hyperlink ref="C95" r:id="rId92" xr:uid="{00000000-0004-0000-0C00-00005B000000}"/>
    <hyperlink ref="C96" r:id="rId93" xr:uid="{00000000-0004-0000-0C00-00005C000000}"/>
    <hyperlink ref="C97" r:id="rId94" xr:uid="{00000000-0004-0000-0C00-00005D000000}"/>
    <hyperlink ref="C98" r:id="rId95" xr:uid="{00000000-0004-0000-0C00-00005E000000}"/>
    <hyperlink ref="C99" r:id="rId96" xr:uid="{00000000-0004-0000-0C00-00005F000000}"/>
    <hyperlink ref="C100" r:id="rId97" xr:uid="{00000000-0004-0000-0C00-000060000000}"/>
    <hyperlink ref="C101" r:id="rId98" xr:uid="{00000000-0004-0000-0C00-000061000000}"/>
    <hyperlink ref="C102" r:id="rId99" xr:uid="{00000000-0004-0000-0C00-000062000000}"/>
    <hyperlink ref="C103" r:id="rId100" xr:uid="{00000000-0004-0000-0C00-000063000000}"/>
    <hyperlink ref="C104" r:id="rId101" xr:uid="{00000000-0004-0000-0C00-000064000000}"/>
    <hyperlink ref="C105" r:id="rId102" xr:uid="{00000000-0004-0000-0C00-000065000000}"/>
    <hyperlink ref="C106" r:id="rId103" xr:uid="{00000000-0004-0000-0C00-000066000000}"/>
    <hyperlink ref="C107" r:id="rId104" xr:uid="{00000000-0004-0000-0C00-000067000000}"/>
    <hyperlink ref="C108" r:id="rId105" xr:uid="{00000000-0004-0000-0C00-000068000000}"/>
    <hyperlink ref="C109" r:id="rId106" xr:uid="{00000000-0004-0000-0C00-000069000000}"/>
    <hyperlink ref="C110" r:id="rId107" xr:uid="{00000000-0004-0000-0C00-00006A000000}"/>
    <hyperlink ref="C111" r:id="rId108" xr:uid="{00000000-0004-0000-0C00-00006B000000}"/>
    <hyperlink ref="C112" r:id="rId109" xr:uid="{00000000-0004-0000-0C00-00006C000000}"/>
    <hyperlink ref="C113" r:id="rId110" xr:uid="{00000000-0004-0000-0C00-00006D000000}"/>
    <hyperlink ref="C114" r:id="rId111" xr:uid="{00000000-0004-0000-0C00-00006E000000}"/>
    <hyperlink ref="C115" r:id="rId112" xr:uid="{00000000-0004-0000-0C00-00006F000000}"/>
    <hyperlink ref="C116" r:id="rId113" xr:uid="{00000000-0004-0000-0C00-000070000000}"/>
    <hyperlink ref="C117" r:id="rId114" xr:uid="{00000000-0004-0000-0C00-000071000000}"/>
    <hyperlink ref="C118" r:id="rId115" xr:uid="{00000000-0004-0000-0C00-000072000000}"/>
    <hyperlink ref="C119" r:id="rId116" xr:uid="{00000000-0004-0000-0C00-000073000000}"/>
    <hyperlink ref="C120" r:id="rId117" xr:uid="{00000000-0004-0000-0C00-000074000000}"/>
    <hyperlink ref="C121" r:id="rId118" xr:uid="{00000000-0004-0000-0C00-000075000000}"/>
    <hyperlink ref="C122" r:id="rId119" xr:uid="{00000000-0004-0000-0C00-000076000000}"/>
    <hyperlink ref="C123" r:id="rId120" xr:uid="{00000000-0004-0000-0C00-000077000000}"/>
    <hyperlink ref="C124" r:id="rId121" xr:uid="{00000000-0004-0000-0C00-000078000000}"/>
    <hyperlink ref="C125" r:id="rId122" xr:uid="{00000000-0004-0000-0C00-000079000000}"/>
    <hyperlink ref="C126" r:id="rId123" xr:uid="{00000000-0004-0000-0C00-00007A000000}"/>
    <hyperlink ref="C127" r:id="rId124" xr:uid="{00000000-0004-0000-0C00-00007B000000}"/>
    <hyperlink ref="C128" r:id="rId125" xr:uid="{00000000-0004-0000-0C00-00007C000000}"/>
    <hyperlink ref="C129" r:id="rId126" xr:uid="{00000000-0004-0000-0C00-00007D000000}"/>
    <hyperlink ref="C130" r:id="rId127" xr:uid="{00000000-0004-0000-0C00-00007E000000}"/>
    <hyperlink ref="C131" r:id="rId128" xr:uid="{00000000-0004-0000-0C00-00007F000000}"/>
    <hyperlink ref="C132" r:id="rId129" xr:uid="{00000000-0004-0000-0C00-000080000000}"/>
    <hyperlink ref="C133" r:id="rId130" xr:uid="{00000000-0004-0000-0C00-000081000000}"/>
    <hyperlink ref="C134" r:id="rId131" xr:uid="{00000000-0004-0000-0C00-000082000000}"/>
    <hyperlink ref="C135" r:id="rId132" xr:uid="{00000000-0004-0000-0C00-000083000000}"/>
    <hyperlink ref="C136" r:id="rId133" xr:uid="{00000000-0004-0000-0C00-000084000000}"/>
    <hyperlink ref="C137" r:id="rId134" xr:uid="{00000000-0004-0000-0C00-000085000000}"/>
    <hyperlink ref="C138" r:id="rId135" xr:uid="{00000000-0004-0000-0C00-000086000000}"/>
    <hyperlink ref="C139" r:id="rId136" xr:uid="{00000000-0004-0000-0C00-000087000000}"/>
    <hyperlink ref="C140" r:id="rId137" xr:uid="{00000000-0004-0000-0C00-000088000000}"/>
    <hyperlink ref="C141" r:id="rId138" xr:uid="{00000000-0004-0000-0C00-000089000000}"/>
    <hyperlink ref="C142" r:id="rId139" xr:uid="{00000000-0004-0000-0C00-00008A000000}"/>
    <hyperlink ref="C143" r:id="rId140" xr:uid="{00000000-0004-0000-0C00-00008B000000}"/>
    <hyperlink ref="C144" r:id="rId141" xr:uid="{00000000-0004-0000-0C00-00008C000000}"/>
    <hyperlink ref="C145" r:id="rId142" xr:uid="{00000000-0004-0000-0C00-00008D000000}"/>
    <hyperlink ref="C146" r:id="rId143" xr:uid="{00000000-0004-0000-0C00-00008E000000}"/>
    <hyperlink ref="C147" r:id="rId144" xr:uid="{00000000-0004-0000-0C00-00008F000000}"/>
    <hyperlink ref="C148" r:id="rId145" xr:uid="{00000000-0004-0000-0C00-000090000000}"/>
    <hyperlink ref="C149" r:id="rId146" xr:uid="{00000000-0004-0000-0C00-000091000000}"/>
    <hyperlink ref="C150" r:id="rId147" xr:uid="{00000000-0004-0000-0C00-000092000000}"/>
    <hyperlink ref="C151" r:id="rId148" xr:uid="{00000000-0004-0000-0C00-000093000000}"/>
    <hyperlink ref="C152" r:id="rId149" xr:uid="{00000000-0004-0000-0C00-000094000000}"/>
    <hyperlink ref="C153" r:id="rId150" xr:uid="{00000000-0004-0000-0C00-000095000000}"/>
    <hyperlink ref="C154" r:id="rId151" xr:uid="{00000000-0004-0000-0C00-000096000000}"/>
    <hyperlink ref="C155" r:id="rId152" xr:uid="{00000000-0004-0000-0C00-000097000000}"/>
    <hyperlink ref="C156" r:id="rId153" xr:uid="{00000000-0004-0000-0C00-000098000000}"/>
    <hyperlink ref="C157" r:id="rId154" xr:uid="{00000000-0004-0000-0C00-000099000000}"/>
    <hyperlink ref="C158" r:id="rId155" xr:uid="{00000000-0004-0000-0C00-00009A000000}"/>
    <hyperlink ref="C159" r:id="rId156" xr:uid="{00000000-0004-0000-0C00-00009B000000}"/>
    <hyperlink ref="C160" r:id="rId157" xr:uid="{00000000-0004-0000-0C00-00009C000000}"/>
    <hyperlink ref="C161" r:id="rId158" xr:uid="{00000000-0004-0000-0C00-00009D000000}"/>
    <hyperlink ref="C162" r:id="rId159" xr:uid="{00000000-0004-0000-0C00-00009E000000}"/>
    <hyperlink ref="C163" r:id="rId160" xr:uid="{00000000-0004-0000-0C00-00009F000000}"/>
    <hyperlink ref="C164" r:id="rId161" xr:uid="{00000000-0004-0000-0C00-0000A0000000}"/>
    <hyperlink ref="C165" r:id="rId162" xr:uid="{00000000-0004-0000-0C00-0000A1000000}"/>
    <hyperlink ref="C166" r:id="rId163" xr:uid="{00000000-0004-0000-0C00-0000A2000000}"/>
    <hyperlink ref="C167" r:id="rId164" xr:uid="{00000000-0004-0000-0C00-0000A3000000}"/>
    <hyperlink ref="C168" r:id="rId165" xr:uid="{00000000-0004-0000-0C00-0000A4000000}"/>
    <hyperlink ref="C169" r:id="rId166" xr:uid="{00000000-0004-0000-0C00-0000A5000000}"/>
    <hyperlink ref="C170" r:id="rId167" xr:uid="{00000000-0004-0000-0C00-0000A6000000}"/>
    <hyperlink ref="C171" r:id="rId168" xr:uid="{00000000-0004-0000-0C00-0000A7000000}"/>
    <hyperlink ref="C172" r:id="rId169" xr:uid="{00000000-0004-0000-0C00-0000A8000000}"/>
    <hyperlink ref="C173" r:id="rId170" xr:uid="{00000000-0004-0000-0C00-0000A9000000}"/>
    <hyperlink ref="C174" r:id="rId171" xr:uid="{00000000-0004-0000-0C00-0000AA000000}"/>
    <hyperlink ref="C175" r:id="rId172" xr:uid="{00000000-0004-0000-0C00-0000AB000000}"/>
    <hyperlink ref="C176" r:id="rId173" xr:uid="{00000000-0004-0000-0C00-0000AC000000}"/>
    <hyperlink ref="C177" r:id="rId174" xr:uid="{00000000-0004-0000-0C00-0000AD000000}"/>
    <hyperlink ref="C178" r:id="rId175" xr:uid="{00000000-0004-0000-0C00-0000AE000000}"/>
    <hyperlink ref="C179" r:id="rId176" xr:uid="{00000000-0004-0000-0C00-0000AF000000}"/>
    <hyperlink ref="C180" r:id="rId177" xr:uid="{00000000-0004-0000-0C00-0000B0000000}"/>
    <hyperlink ref="C181" r:id="rId178" xr:uid="{00000000-0004-0000-0C00-0000B1000000}"/>
    <hyperlink ref="C182" r:id="rId179" xr:uid="{00000000-0004-0000-0C00-0000B2000000}"/>
    <hyperlink ref="C183" r:id="rId180" xr:uid="{00000000-0004-0000-0C00-0000B3000000}"/>
    <hyperlink ref="C184" r:id="rId181" xr:uid="{00000000-0004-0000-0C00-0000B4000000}"/>
    <hyperlink ref="C185" r:id="rId182" xr:uid="{00000000-0004-0000-0C00-0000B5000000}"/>
    <hyperlink ref="C186" r:id="rId183" xr:uid="{00000000-0004-0000-0C00-0000B6000000}"/>
    <hyperlink ref="C187" r:id="rId184" xr:uid="{00000000-0004-0000-0C00-0000B7000000}"/>
    <hyperlink ref="C188" r:id="rId185" xr:uid="{00000000-0004-0000-0C00-0000B8000000}"/>
    <hyperlink ref="C189" r:id="rId186" xr:uid="{00000000-0004-0000-0C00-0000B9000000}"/>
    <hyperlink ref="C190" r:id="rId187" xr:uid="{00000000-0004-0000-0C00-0000BA000000}"/>
    <hyperlink ref="C191" r:id="rId188" xr:uid="{00000000-0004-0000-0C00-0000BB000000}"/>
    <hyperlink ref="C192" r:id="rId189" xr:uid="{00000000-0004-0000-0C00-0000BC000000}"/>
    <hyperlink ref="C193" r:id="rId190" xr:uid="{00000000-0004-0000-0C00-0000BD000000}"/>
    <hyperlink ref="C194" r:id="rId191" xr:uid="{00000000-0004-0000-0C00-0000BE000000}"/>
    <hyperlink ref="C195" r:id="rId192" xr:uid="{00000000-0004-0000-0C00-0000BF000000}"/>
    <hyperlink ref="C196" r:id="rId193" xr:uid="{00000000-0004-0000-0C00-0000C0000000}"/>
    <hyperlink ref="C197" r:id="rId194" xr:uid="{00000000-0004-0000-0C00-0000C1000000}"/>
    <hyperlink ref="C198" r:id="rId195" xr:uid="{00000000-0004-0000-0C00-0000C2000000}"/>
    <hyperlink ref="C199" r:id="rId196" xr:uid="{00000000-0004-0000-0C00-0000C3000000}"/>
    <hyperlink ref="C200" r:id="rId197" xr:uid="{00000000-0004-0000-0C00-0000C4000000}"/>
    <hyperlink ref="C201" r:id="rId198" xr:uid="{00000000-0004-0000-0C00-0000C5000000}"/>
    <hyperlink ref="C202" r:id="rId199" xr:uid="{00000000-0004-0000-0C00-0000C6000000}"/>
    <hyperlink ref="C203" r:id="rId200" xr:uid="{00000000-0004-0000-0C00-0000C7000000}"/>
    <hyperlink ref="C204" r:id="rId201" xr:uid="{00000000-0004-0000-0C00-0000C8000000}"/>
    <hyperlink ref="C205" r:id="rId202" xr:uid="{00000000-0004-0000-0C00-0000C9000000}"/>
    <hyperlink ref="C206" r:id="rId203" xr:uid="{00000000-0004-0000-0C00-0000CA000000}"/>
    <hyperlink ref="C207" r:id="rId204" xr:uid="{00000000-0004-0000-0C00-0000CB000000}"/>
    <hyperlink ref="C208" r:id="rId205" xr:uid="{00000000-0004-0000-0C00-0000CC000000}"/>
    <hyperlink ref="C209" r:id="rId206" xr:uid="{00000000-0004-0000-0C00-0000CD000000}"/>
    <hyperlink ref="C210" r:id="rId207" xr:uid="{00000000-0004-0000-0C00-0000CE000000}"/>
    <hyperlink ref="C211" r:id="rId208" xr:uid="{00000000-0004-0000-0C00-0000CF000000}"/>
    <hyperlink ref="C212" r:id="rId209" xr:uid="{00000000-0004-0000-0C00-0000D0000000}"/>
    <hyperlink ref="C213" r:id="rId210" xr:uid="{00000000-0004-0000-0C00-0000D1000000}"/>
    <hyperlink ref="C214" r:id="rId211" xr:uid="{00000000-0004-0000-0C00-0000D2000000}"/>
    <hyperlink ref="C215" r:id="rId212" xr:uid="{00000000-0004-0000-0C00-0000D3000000}"/>
    <hyperlink ref="C216" r:id="rId213" xr:uid="{00000000-0004-0000-0C00-0000D4000000}"/>
    <hyperlink ref="C217" r:id="rId214" xr:uid="{00000000-0004-0000-0C00-0000D5000000}"/>
    <hyperlink ref="C218" r:id="rId215" xr:uid="{00000000-0004-0000-0C00-0000D6000000}"/>
    <hyperlink ref="C219" r:id="rId216" xr:uid="{00000000-0004-0000-0C00-0000D7000000}"/>
    <hyperlink ref="C220" r:id="rId217" xr:uid="{00000000-0004-0000-0C00-0000D8000000}"/>
    <hyperlink ref="C221" r:id="rId218" xr:uid="{00000000-0004-0000-0C00-0000D9000000}"/>
    <hyperlink ref="C222" r:id="rId219" xr:uid="{00000000-0004-0000-0C00-0000DA000000}"/>
    <hyperlink ref="C223" r:id="rId220" xr:uid="{00000000-0004-0000-0C00-0000DB000000}"/>
    <hyperlink ref="C224" r:id="rId221" xr:uid="{00000000-0004-0000-0C00-0000DC000000}"/>
    <hyperlink ref="C225" r:id="rId222" xr:uid="{00000000-0004-0000-0C00-0000DD000000}"/>
    <hyperlink ref="C226" r:id="rId223" xr:uid="{00000000-0004-0000-0C00-0000DE000000}"/>
    <hyperlink ref="C227" r:id="rId224" xr:uid="{00000000-0004-0000-0C00-0000DF000000}"/>
    <hyperlink ref="C228" r:id="rId225" xr:uid="{00000000-0004-0000-0C00-0000E0000000}"/>
    <hyperlink ref="C229" r:id="rId226" xr:uid="{00000000-0004-0000-0C00-0000E1000000}"/>
    <hyperlink ref="C230" r:id="rId227" xr:uid="{00000000-0004-0000-0C00-0000E2000000}"/>
    <hyperlink ref="C231" r:id="rId228" xr:uid="{00000000-0004-0000-0C00-0000E3000000}"/>
    <hyperlink ref="C232" r:id="rId229" xr:uid="{00000000-0004-0000-0C00-0000E4000000}"/>
    <hyperlink ref="C233" r:id="rId230" xr:uid="{00000000-0004-0000-0C00-0000E5000000}"/>
    <hyperlink ref="C234" r:id="rId231" xr:uid="{00000000-0004-0000-0C00-0000E6000000}"/>
    <hyperlink ref="C235" r:id="rId232" xr:uid="{00000000-0004-0000-0C00-0000E7000000}"/>
    <hyperlink ref="C236" r:id="rId233" xr:uid="{00000000-0004-0000-0C00-0000E8000000}"/>
    <hyperlink ref="C237" r:id="rId234" xr:uid="{00000000-0004-0000-0C00-0000E9000000}"/>
    <hyperlink ref="C238" r:id="rId235" xr:uid="{00000000-0004-0000-0C00-0000EA000000}"/>
    <hyperlink ref="C239" r:id="rId236" xr:uid="{00000000-0004-0000-0C00-0000EB000000}"/>
    <hyperlink ref="C240" r:id="rId237" xr:uid="{00000000-0004-0000-0C00-0000EC000000}"/>
    <hyperlink ref="C241" r:id="rId238" xr:uid="{00000000-0004-0000-0C00-0000ED000000}"/>
    <hyperlink ref="C242" r:id="rId239" xr:uid="{00000000-0004-0000-0C00-0000EE000000}"/>
    <hyperlink ref="C243" r:id="rId240" xr:uid="{00000000-0004-0000-0C00-0000EF000000}"/>
    <hyperlink ref="C244" r:id="rId241" xr:uid="{00000000-0004-0000-0C00-0000F0000000}"/>
    <hyperlink ref="C245" r:id="rId242" xr:uid="{00000000-0004-0000-0C00-0000F1000000}"/>
    <hyperlink ref="C246" r:id="rId243" xr:uid="{00000000-0004-0000-0C00-0000F2000000}"/>
    <hyperlink ref="C247" r:id="rId244" xr:uid="{00000000-0004-0000-0C00-0000F3000000}"/>
    <hyperlink ref="C248" r:id="rId245" xr:uid="{00000000-0004-0000-0C00-0000F4000000}"/>
    <hyperlink ref="C249" r:id="rId246" xr:uid="{00000000-0004-0000-0C00-0000F5000000}"/>
    <hyperlink ref="C250" r:id="rId247" xr:uid="{00000000-0004-0000-0C00-0000F6000000}"/>
    <hyperlink ref="C251" r:id="rId248" xr:uid="{00000000-0004-0000-0C00-0000F7000000}"/>
    <hyperlink ref="C252" r:id="rId249" xr:uid="{00000000-0004-0000-0C00-0000F8000000}"/>
    <hyperlink ref="C253" r:id="rId250" xr:uid="{00000000-0004-0000-0C00-0000F9000000}"/>
    <hyperlink ref="C254" r:id="rId251" xr:uid="{00000000-0004-0000-0C00-0000FA000000}"/>
    <hyperlink ref="C255" r:id="rId252" xr:uid="{00000000-0004-0000-0C00-0000FB000000}"/>
    <hyperlink ref="C256" r:id="rId253" xr:uid="{00000000-0004-0000-0C00-0000FC000000}"/>
    <hyperlink ref="C257" r:id="rId254" xr:uid="{00000000-0004-0000-0C00-0000FD000000}"/>
    <hyperlink ref="C258" r:id="rId255" xr:uid="{00000000-0004-0000-0C00-0000FE000000}"/>
    <hyperlink ref="C259" r:id="rId256" xr:uid="{00000000-0004-0000-0C00-0000FF000000}"/>
    <hyperlink ref="C260" r:id="rId257" xr:uid="{00000000-0004-0000-0C00-000000010000}"/>
    <hyperlink ref="C261" r:id="rId258" xr:uid="{00000000-0004-0000-0C00-000001010000}"/>
    <hyperlink ref="C262" r:id="rId259" xr:uid="{00000000-0004-0000-0C00-000002010000}"/>
    <hyperlink ref="C263" r:id="rId260" xr:uid="{00000000-0004-0000-0C00-000003010000}"/>
    <hyperlink ref="C264" r:id="rId261" xr:uid="{00000000-0004-0000-0C00-000004010000}"/>
    <hyperlink ref="C265" r:id="rId262" xr:uid="{00000000-0004-0000-0C00-000005010000}"/>
    <hyperlink ref="C266" r:id="rId263" xr:uid="{00000000-0004-0000-0C00-000006010000}"/>
    <hyperlink ref="C267" r:id="rId264" xr:uid="{00000000-0004-0000-0C00-000007010000}"/>
    <hyperlink ref="C268" r:id="rId265" xr:uid="{00000000-0004-0000-0C00-000008010000}"/>
    <hyperlink ref="C269" r:id="rId266" xr:uid="{00000000-0004-0000-0C00-000009010000}"/>
    <hyperlink ref="C270" r:id="rId267" xr:uid="{00000000-0004-0000-0C00-00000A010000}"/>
    <hyperlink ref="C271" r:id="rId268" xr:uid="{00000000-0004-0000-0C00-00000B010000}"/>
    <hyperlink ref="C272" r:id="rId269" xr:uid="{00000000-0004-0000-0C00-00000C010000}"/>
    <hyperlink ref="C273" r:id="rId270" xr:uid="{00000000-0004-0000-0C00-00000D010000}"/>
    <hyperlink ref="C274" r:id="rId271" xr:uid="{00000000-0004-0000-0C00-00000E010000}"/>
    <hyperlink ref="C275" r:id="rId272" xr:uid="{00000000-0004-0000-0C00-00000F010000}"/>
    <hyperlink ref="C276" r:id="rId273" xr:uid="{00000000-0004-0000-0C00-000010010000}"/>
    <hyperlink ref="C277" r:id="rId274" xr:uid="{00000000-0004-0000-0C00-000011010000}"/>
    <hyperlink ref="C278" r:id="rId275" xr:uid="{00000000-0004-0000-0C00-000012010000}"/>
    <hyperlink ref="C279" r:id="rId276" xr:uid="{00000000-0004-0000-0C00-000013010000}"/>
    <hyperlink ref="C280" r:id="rId277" xr:uid="{00000000-0004-0000-0C00-000014010000}"/>
    <hyperlink ref="C281" r:id="rId278" xr:uid="{00000000-0004-0000-0C00-000015010000}"/>
    <hyperlink ref="C282" r:id="rId279" xr:uid="{00000000-0004-0000-0C00-000016010000}"/>
    <hyperlink ref="C283" r:id="rId280" xr:uid="{00000000-0004-0000-0C00-000017010000}"/>
    <hyperlink ref="C284" r:id="rId281" xr:uid="{00000000-0004-0000-0C00-000018010000}"/>
    <hyperlink ref="C285" r:id="rId282" xr:uid="{00000000-0004-0000-0C00-000019010000}"/>
    <hyperlink ref="C286" r:id="rId283" xr:uid="{00000000-0004-0000-0C00-00001A010000}"/>
    <hyperlink ref="C287" r:id="rId284" xr:uid="{00000000-0004-0000-0C00-00001B010000}"/>
    <hyperlink ref="C288" r:id="rId285" xr:uid="{00000000-0004-0000-0C00-00001C010000}"/>
    <hyperlink ref="C289" r:id="rId286" xr:uid="{00000000-0004-0000-0C00-00001D010000}"/>
    <hyperlink ref="C290" r:id="rId287" xr:uid="{00000000-0004-0000-0C00-00001E010000}"/>
    <hyperlink ref="C291" r:id="rId288" xr:uid="{00000000-0004-0000-0C00-00001F010000}"/>
    <hyperlink ref="C292" r:id="rId289" xr:uid="{00000000-0004-0000-0C00-000020010000}"/>
    <hyperlink ref="C293" r:id="rId290" xr:uid="{00000000-0004-0000-0C00-000021010000}"/>
    <hyperlink ref="C294" r:id="rId291" xr:uid="{00000000-0004-0000-0C00-000022010000}"/>
    <hyperlink ref="C295" r:id="rId292" xr:uid="{00000000-0004-0000-0C00-000023010000}"/>
    <hyperlink ref="C296" r:id="rId293" xr:uid="{00000000-0004-0000-0C00-000024010000}"/>
    <hyperlink ref="C297" r:id="rId294" xr:uid="{00000000-0004-0000-0C00-000025010000}"/>
    <hyperlink ref="C298" r:id="rId295" xr:uid="{00000000-0004-0000-0C00-000026010000}"/>
    <hyperlink ref="C299" r:id="rId296" xr:uid="{00000000-0004-0000-0C00-000027010000}"/>
    <hyperlink ref="C300" r:id="rId297" xr:uid="{00000000-0004-0000-0C00-000028010000}"/>
    <hyperlink ref="C301" r:id="rId298" xr:uid="{00000000-0004-0000-0C00-000029010000}"/>
    <hyperlink ref="C302" r:id="rId299" xr:uid="{00000000-0004-0000-0C00-00002A010000}"/>
    <hyperlink ref="C303" r:id="rId300" xr:uid="{00000000-0004-0000-0C00-00002B010000}"/>
    <hyperlink ref="C304" r:id="rId301" xr:uid="{00000000-0004-0000-0C00-00002C010000}"/>
    <hyperlink ref="C305" r:id="rId302" xr:uid="{00000000-0004-0000-0C00-00002D010000}"/>
    <hyperlink ref="C306" r:id="rId303" xr:uid="{00000000-0004-0000-0C00-00002E010000}"/>
    <hyperlink ref="C307" r:id="rId304" xr:uid="{00000000-0004-0000-0C00-00002F010000}"/>
    <hyperlink ref="C308" r:id="rId305" xr:uid="{00000000-0004-0000-0C00-000030010000}"/>
    <hyperlink ref="C309" r:id="rId306" xr:uid="{00000000-0004-0000-0C00-000031010000}"/>
    <hyperlink ref="C310" r:id="rId307" xr:uid="{00000000-0004-0000-0C00-000032010000}"/>
    <hyperlink ref="C311" r:id="rId308" xr:uid="{00000000-0004-0000-0C00-000033010000}"/>
    <hyperlink ref="C312" r:id="rId309" xr:uid="{00000000-0004-0000-0C00-000034010000}"/>
    <hyperlink ref="C313" r:id="rId310" xr:uid="{00000000-0004-0000-0C00-000035010000}"/>
    <hyperlink ref="C314" r:id="rId311" xr:uid="{00000000-0004-0000-0C00-000036010000}"/>
    <hyperlink ref="C315" r:id="rId312" xr:uid="{00000000-0004-0000-0C00-000037010000}"/>
    <hyperlink ref="C316" r:id="rId313" xr:uid="{00000000-0004-0000-0C00-000038010000}"/>
    <hyperlink ref="C317" r:id="rId314" xr:uid="{00000000-0004-0000-0C00-000039010000}"/>
    <hyperlink ref="C318" r:id="rId315" xr:uid="{00000000-0004-0000-0C00-00003A010000}"/>
    <hyperlink ref="C319" r:id="rId316" xr:uid="{00000000-0004-0000-0C00-00003B010000}"/>
    <hyperlink ref="C320" r:id="rId317" xr:uid="{00000000-0004-0000-0C00-00003C010000}"/>
    <hyperlink ref="C321" r:id="rId318" xr:uid="{00000000-0004-0000-0C00-00003D010000}"/>
    <hyperlink ref="C322" r:id="rId319" xr:uid="{00000000-0004-0000-0C00-00003E010000}"/>
    <hyperlink ref="C323" r:id="rId320" xr:uid="{00000000-0004-0000-0C00-00003F010000}"/>
    <hyperlink ref="C324" r:id="rId321" xr:uid="{00000000-0004-0000-0C00-000040010000}"/>
    <hyperlink ref="C325" r:id="rId322" xr:uid="{00000000-0004-0000-0C00-000041010000}"/>
    <hyperlink ref="C326" r:id="rId323" xr:uid="{00000000-0004-0000-0C00-000042010000}"/>
    <hyperlink ref="C327" r:id="rId324" xr:uid="{00000000-0004-0000-0C00-000043010000}"/>
    <hyperlink ref="C328" r:id="rId325" xr:uid="{00000000-0004-0000-0C00-000044010000}"/>
    <hyperlink ref="C329" r:id="rId326" xr:uid="{00000000-0004-0000-0C00-000045010000}"/>
    <hyperlink ref="C330" r:id="rId327" xr:uid="{00000000-0004-0000-0C00-000046010000}"/>
    <hyperlink ref="C331" r:id="rId328" xr:uid="{00000000-0004-0000-0C00-000047010000}"/>
    <hyperlink ref="C332" r:id="rId329" xr:uid="{00000000-0004-0000-0C00-000048010000}"/>
    <hyperlink ref="C333" r:id="rId330" xr:uid="{00000000-0004-0000-0C00-000049010000}"/>
    <hyperlink ref="C334" r:id="rId331" xr:uid="{00000000-0004-0000-0C00-00004A010000}"/>
    <hyperlink ref="C335" r:id="rId332" xr:uid="{00000000-0004-0000-0C00-00004B010000}"/>
    <hyperlink ref="C336" r:id="rId333" xr:uid="{00000000-0004-0000-0C00-00004C010000}"/>
    <hyperlink ref="C337" r:id="rId334" xr:uid="{00000000-0004-0000-0C00-00004D010000}"/>
    <hyperlink ref="C338" r:id="rId335" xr:uid="{00000000-0004-0000-0C00-00004E010000}"/>
    <hyperlink ref="C339" r:id="rId336" xr:uid="{00000000-0004-0000-0C00-00004F010000}"/>
    <hyperlink ref="C340" r:id="rId337" xr:uid="{00000000-0004-0000-0C00-000050010000}"/>
    <hyperlink ref="C341" r:id="rId338" xr:uid="{00000000-0004-0000-0C00-000051010000}"/>
    <hyperlink ref="C342" r:id="rId339" xr:uid="{00000000-0004-0000-0C00-000052010000}"/>
    <hyperlink ref="C343" r:id="rId340" xr:uid="{00000000-0004-0000-0C00-000053010000}"/>
    <hyperlink ref="C344" r:id="rId341" xr:uid="{00000000-0004-0000-0C00-000054010000}"/>
    <hyperlink ref="C345" r:id="rId342" xr:uid="{00000000-0004-0000-0C00-000055010000}"/>
    <hyperlink ref="C346" r:id="rId343" xr:uid="{00000000-0004-0000-0C00-000056010000}"/>
    <hyperlink ref="C347" r:id="rId344" xr:uid="{00000000-0004-0000-0C00-000057010000}"/>
    <hyperlink ref="C348" r:id="rId345" xr:uid="{00000000-0004-0000-0C00-000058010000}"/>
    <hyperlink ref="C349" r:id="rId346" xr:uid="{00000000-0004-0000-0C00-000059010000}"/>
    <hyperlink ref="C350" r:id="rId347" xr:uid="{00000000-0004-0000-0C00-00005A010000}"/>
    <hyperlink ref="C351" r:id="rId348" xr:uid="{00000000-0004-0000-0C00-00005B010000}"/>
    <hyperlink ref="C352" r:id="rId349" xr:uid="{00000000-0004-0000-0C00-00005C010000}"/>
    <hyperlink ref="C353" r:id="rId350" xr:uid="{00000000-0004-0000-0C00-00005D010000}"/>
    <hyperlink ref="C354" r:id="rId351" xr:uid="{00000000-0004-0000-0C00-00005E010000}"/>
    <hyperlink ref="C355" r:id="rId352" xr:uid="{00000000-0004-0000-0C00-00005F010000}"/>
    <hyperlink ref="C356" r:id="rId353" xr:uid="{00000000-0004-0000-0C00-000060010000}"/>
    <hyperlink ref="C357" r:id="rId354" xr:uid="{00000000-0004-0000-0C00-000061010000}"/>
    <hyperlink ref="C358" r:id="rId355" xr:uid="{00000000-0004-0000-0C00-000062010000}"/>
    <hyperlink ref="C359" r:id="rId356" xr:uid="{00000000-0004-0000-0C00-000063010000}"/>
    <hyperlink ref="C360" r:id="rId357" xr:uid="{00000000-0004-0000-0C00-000064010000}"/>
    <hyperlink ref="C361" r:id="rId358" xr:uid="{00000000-0004-0000-0C00-000065010000}"/>
    <hyperlink ref="C362" r:id="rId359" xr:uid="{00000000-0004-0000-0C00-000066010000}"/>
    <hyperlink ref="C363" r:id="rId360" xr:uid="{00000000-0004-0000-0C00-000067010000}"/>
    <hyperlink ref="C364" r:id="rId361" xr:uid="{00000000-0004-0000-0C00-000068010000}"/>
    <hyperlink ref="C365" r:id="rId362" xr:uid="{00000000-0004-0000-0C00-000069010000}"/>
    <hyperlink ref="C366" r:id="rId363" xr:uid="{00000000-0004-0000-0C00-00006A010000}"/>
    <hyperlink ref="C367" r:id="rId364" xr:uid="{00000000-0004-0000-0C00-00006B010000}"/>
    <hyperlink ref="C368" r:id="rId365" xr:uid="{00000000-0004-0000-0C00-00006C010000}"/>
    <hyperlink ref="C369" r:id="rId366" xr:uid="{00000000-0004-0000-0C00-00006D010000}"/>
    <hyperlink ref="C370" r:id="rId367" xr:uid="{00000000-0004-0000-0C00-00006E010000}"/>
    <hyperlink ref="C371" r:id="rId368" xr:uid="{00000000-0004-0000-0C00-00006F010000}"/>
    <hyperlink ref="C372" r:id="rId369" xr:uid="{00000000-0004-0000-0C00-000070010000}"/>
    <hyperlink ref="C373" r:id="rId370" xr:uid="{00000000-0004-0000-0C00-000071010000}"/>
    <hyperlink ref="C374" r:id="rId371" xr:uid="{00000000-0004-0000-0C00-000072010000}"/>
    <hyperlink ref="C375" r:id="rId372" xr:uid="{00000000-0004-0000-0C00-000073010000}"/>
    <hyperlink ref="C376" r:id="rId373" xr:uid="{00000000-0004-0000-0C00-000074010000}"/>
    <hyperlink ref="C377" r:id="rId374" xr:uid="{00000000-0004-0000-0C00-000075010000}"/>
    <hyperlink ref="C378" r:id="rId375" xr:uid="{00000000-0004-0000-0C00-000076010000}"/>
    <hyperlink ref="C379" r:id="rId376" xr:uid="{00000000-0004-0000-0C00-000077010000}"/>
    <hyperlink ref="C380" r:id="rId377" xr:uid="{00000000-0004-0000-0C00-000078010000}"/>
    <hyperlink ref="C381" r:id="rId378" xr:uid="{00000000-0004-0000-0C00-000079010000}"/>
    <hyperlink ref="C382" r:id="rId379" xr:uid="{00000000-0004-0000-0C00-00007A010000}"/>
    <hyperlink ref="C383" r:id="rId380" xr:uid="{00000000-0004-0000-0C00-00007B010000}"/>
    <hyperlink ref="C384" r:id="rId381" xr:uid="{00000000-0004-0000-0C00-00007C010000}"/>
    <hyperlink ref="C385" r:id="rId382" xr:uid="{00000000-0004-0000-0C00-00007D010000}"/>
    <hyperlink ref="C386" r:id="rId383" xr:uid="{00000000-0004-0000-0C00-00007E010000}"/>
    <hyperlink ref="C387" r:id="rId384" xr:uid="{00000000-0004-0000-0C00-00007F010000}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O'qish</vt:lpstr>
      <vt:lpstr>Sotuv_analoglar</vt:lpstr>
      <vt:lpstr>Ijara_analoglar</vt:lpstr>
      <vt:lpstr>Chiqarilganlar</vt:lpstr>
      <vt:lpstr>Auksion_bitimlar</vt:lpstr>
      <vt:lpstr>Tuzatishlar_sotuv</vt:lpstr>
      <vt:lpstr>Tuzatishlar_ijara</vt:lpstr>
      <vt:lpstr>Tavsiya_narxlar</vt:lpstr>
      <vt:lpstr>Raqobatchi_BM</vt:lpstr>
      <vt:lpstr>Monitoring</vt:lpstr>
      <vt:lpstr>Qo'ng'iroqlar</vt:lpstr>
      <vt:lpstr>Uy_Savdo</vt:lpstr>
      <vt:lpstr>Manbalar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Botanica BC</dc:creator>
  <cp:lastModifiedBy>Office</cp:lastModifiedBy>
  <dcterms:created xsi:type="dcterms:W3CDTF">2026-09-19T08:41:40Z</dcterms:created>
  <dcterms:modified xsi:type="dcterms:W3CDTF">2026-09-19T08:42:33Z</dcterms:modified>
</cp:coreProperties>
</file>